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0"/>
  <workbookPr defaultThemeVersion="166925"/>
  <mc:AlternateContent xmlns:mc="http://schemas.openxmlformats.org/markup-compatibility/2006">
    <mc:Choice Requires="x15">
      <x15ac:absPath xmlns:x15ac="http://schemas.microsoft.com/office/spreadsheetml/2010/11/ac" url="https://nebraskachildren.sharepoint.com/communityinvestment/Shared Documents/Forms - Budgeting &amp; Reporting/"/>
    </mc:Choice>
  </mc:AlternateContent>
  <xr:revisionPtr revIDLastSave="0" documentId="8_{2662ACD2-9309-44AF-8148-3F9B57B1BD55}" xr6:coauthVersionLast="47" xr6:coauthVersionMax="47" xr10:uidLastSave="{00000000-0000-0000-0000-000000000000}"/>
  <bookViews>
    <workbookView xWindow="28680" yWindow="-75" windowWidth="24240" windowHeight="13140" tabRatio="695" xr2:uid="{3BADBD5C-4A4D-4780-94D4-208F9C76A65C}"/>
  </bookViews>
  <sheets>
    <sheet name="Budget Summary" sheetId="2" r:id="rId1"/>
    <sheet name="Wages" sheetId="1" r:id="rId2"/>
    <sheet name="Benefits" sheetId="17" r:id="rId3"/>
    <sheet name="Office Operations" sheetId="4" r:id="rId4"/>
    <sheet name="Travel" sheetId="3" r:id="rId5"/>
    <sheet name="Equipment" sheetId="10" r:id="rId6"/>
    <sheet name="Supplies" sheetId="11" r:id="rId7"/>
    <sheet name="Training and Outreach" sheetId="12" r:id="rId8"/>
    <sheet name="Contract and Consulting" sheetId="13" r:id="rId9"/>
    <sheet name="Other Expenses" sheetId="15" r:id="rId10"/>
    <sheet name="Administrative Expense" sheetId="8" r:id="rId11"/>
    <sheet name="Modification Request" sheetId="16" r:id="rId12"/>
  </sheets>
  <definedNames>
    <definedName name="_xlnm.Print_Area" localSheetId="10">'Administrative Expense'!$A$1:$I$35</definedName>
    <definedName name="_xlnm.Print_Area" localSheetId="0">'Budget Summary'!$B$1:$H$45</definedName>
    <definedName name="_xlnm.Print_Area" localSheetId="8">'Contract and Consulting'!$A$1:$G$38</definedName>
    <definedName name="_xlnm.Print_Area" localSheetId="5">Equipment!$A$1:$I$27</definedName>
    <definedName name="_xlnm.Print_Area" localSheetId="11">'Modification Request'!$A$2:$G$31</definedName>
    <definedName name="_xlnm.Print_Area" localSheetId="3">'Office Operations'!$A$1:$J$37</definedName>
    <definedName name="_xlnm.Print_Area" localSheetId="9">'Other Expenses'!$A$1:$J$37</definedName>
    <definedName name="_xlnm.Print_Area" localSheetId="6">Supplies!$A$1:$J$39</definedName>
    <definedName name="_xlnm.Print_Area" localSheetId="7">'Training and Outreach'!$A$1:$J$34</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2" l="1"/>
  <c r="E32" i="8"/>
  <c r="F26" i="8"/>
  <c r="F17" i="8"/>
  <c r="E25" i="8"/>
  <c r="E24" i="8"/>
  <c r="E23" i="8"/>
  <c r="E22" i="8"/>
  <c r="G13" i="8"/>
  <c r="E16" i="8" l="1"/>
  <c r="E15" i="8"/>
  <c r="E13" i="8"/>
  <c r="E40" i="8" l="1"/>
  <c r="E39" i="8"/>
  <c r="E38" i="8"/>
  <c r="E37" i="8"/>
  <c r="E36" i="8"/>
  <c r="C43" i="2" s="1"/>
  <c r="D43" i="2" s="1"/>
  <c r="D40" i="8"/>
  <c r="D39" i="8"/>
  <c r="D38" i="8"/>
  <c r="D37" i="8"/>
  <c r="D36" i="8"/>
  <c r="C46" i="15"/>
  <c r="C45" i="15"/>
  <c r="C44" i="15"/>
  <c r="C43" i="15"/>
  <c r="C42" i="15"/>
  <c r="D44" i="13"/>
  <c r="D43" i="13"/>
  <c r="D42" i="13"/>
  <c r="D41" i="13"/>
  <c r="G40" i="2" s="1"/>
  <c r="D40" i="13"/>
  <c r="C40" i="2" s="1"/>
  <c r="D40" i="2" s="1"/>
  <c r="C44" i="13"/>
  <c r="C43" i="13"/>
  <c r="C42" i="13"/>
  <c r="C41" i="13"/>
  <c r="C40" i="13"/>
  <c r="D41" i="12"/>
  <c r="D40" i="12"/>
  <c r="D39" i="12"/>
  <c r="C41" i="12"/>
  <c r="C40" i="12"/>
  <c r="C39" i="12"/>
  <c r="C38" i="12"/>
  <c r="C37" i="12"/>
  <c r="D45" i="11"/>
  <c r="D44" i="11"/>
  <c r="D43" i="11"/>
  <c r="C45" i="11"/>
  <c r="C44" i="11"/>
  <c r="C43" i="11"/>
  <c r="C42" i="11"/>
  <c r="C41" i="11"/>
  <c r="D32" i="10"/>
  <c r="D31" i="10"/>
  <c r="D30" i="10"/>
  <c r="C32" i="10"/>
  <c r="C31" i="10"/>
  <c r="C30" i="10"/>
  <c r="C29" i="10"/>
  <c r="C28" i="10"/>
  <c r="D42" i="3"/>
  <c r="D41" i="3"/>
  <c r="D40" i="3"/>
  <c r="D39" i="3"/>
  <c r="G36" i="2" s="1"/>
  <c r="D38" i="3"/>
  <c r="C36" i="2" s="1"/>
  <c r="D36" i="2" s="1"/>
  <c r="C42" i="3"/>
  <c r="C41" i="3"/>
  <c r="C40" i="3"/>
  <c r="C39" i="3"/>
  <c r="C38" i="3"/>
  <c r="C44" i="4"/>
  <c r="C43" i="4"/>
  <c r="C42" i="4"/>
  <c r="C41" i="4"/>
  <c r="C40" i="4"/>
  <c r="C39" i="17"/>
  <c r="C38" i="17"/>
  <c r="C37" i="17"/>
  <c r="C36" i="17"/>
  <c r="C35" i="17"/>
  <c r="C40" i="1"/>
  <c r="C39" i="1"/>
  <c r="C38" i="1"/>
  <c r="C37" i="1"/>
  <c r="C36" i="1"/>
  <c r="D38" i="1"/>
  <c r="C28" i="17"/>
  <c r="C29" i="17"/>
  <c r="C30" i="17"/>
  <c r="C31" i="17"/>
  <c r="C32" i="17"/>
  <c r="C14" i="17"/>
  <c r="C15" i="17"/>
  <c r="C16" i="17"/>
  <c r="C17" i="17"/>
  <c r="C18" i="17"/>
  <c r="C19" i="17"/>
  <c r="C20" i="17"/>
  <c r="C21" i="17"/>
  <c r="C22" i="17"/>
  <c r="C23" i="17"/>
  <c r="C24" i="17"/>
  <c r="C25" i="17"/>
  <c r="C26" i="17"/>
  <c r="C27" i="17"/>
  <c r="C13" i="17"/>
  <c r="G8" i="8"/>
  <c r="G25" i="8"/>
  <c r="G23" i="8"/>
  <c r="G22" i="8"/>
  <c r="H26" i="3"/>
  <c r="G23" i="10"/>
  <c r="G22" i="10"/>
  <c r="G21" i="10"/>
  <c r="G20" i="10"/>
  <c r="G19" i="10"/>
  <c r="G18" i="10"/>
  <c r="G17" i="10"/>
  <c r="G16" i="10"/>
  <c r="G15" i="10"/>
  <c r="G14" i="10"/>
  <c r="D28" i="10" s="1"/>
  <c r="C37" i="2" s="1"/>
  <c r="D37" i="2" s="1"/>
  <c r="G8" i="10"/>
  <c r="H36" i="2" l="1"/>
  <c r="H40" i="2"/>
  <c r="G24" i="10"/>
  <c r="H43" i="2"/>
  <c r="D29" i="10"/>
  <c r="G37" i="2" s="1"/>
  <c r="H37" i="2" s="1"/>
  <c r="D37" i="17"/>
  <c r="E37" i="13"/>
  <c r="B13" i="13"/>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H36" i="15"/>
  <c r="H35" i="15"/>
  <c r="H34" i="15"/>
  <c r="H33" i="15"/>
  <c r="H32" i="15"/>
  <c r="H31" i="15"/>
  <c r="H30" i="15"/>
  <c r="H29" i="15"/>
  <c r="H28" i="15"/>
  <c r="H27" i="15"/>
  <c r="D46" i="15" s="1"/>
  <c r="H26" i="15"/>
  <c r="H25" i="15"/>
  <c r="H24" i="15"/>
  <c r="H23" i="15"/>
  <c r="D45" i="15" s="1"/>
  <c r="H22" i="15"/>
  <c r="D44" i="15" s="1"/>
  <c r="H21" i="15"/>
  <c r="H20" i="15"/>
  <c r="H19" i="15"/>
  <c r="H18" i="15"/>
  <c r="H17" i="15"/>
  <c r="H16" i="15"/>
  <c r="H15" i="15"/>
  <c r="H14" i="15"/>
  <c r="H13" i="15"/>
  <c r="B13" i="15"/>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H12" i="15"/>
  <c r="H8" i="15"/>
  <c r="E32" i="17"/>
  <c r="D32" i="17"/>
  <c r="E31" i="17"/>
  <c r="D31" i="17"/>
  <c r="E30" i="17"/>
  <c r="D30" i="17"/>
  <c r="E29" i="17"/>
  <c r="D29" i="17"/>
  <c r="E28" i="17"/>
  <c r="D28" i="17"/>
  <c r="E27" i="17"/>
  <c r="D27" i="17"/>
  <c r="E26" i="17"/>
  <c r="D26" i="17"/>
  <c r="E25" i="17"/>
  <c r="D25" i="17"/>
  <c r="E24" i="17"/>
  <c r="D24" i="17"/>
  <c r="E23" i="17"/>
  <c r="D23" i="17"/>
  <c r="E22" i="17"/>
  <c r="D22" i="17"/>
  <c r="E21" i="17"/>
  <c r="D21" i="17"/>
  <c r="E20" i="17"/>
  <c r="D20" i="17"/>
  <c r="E19" i="17"/>
  <c r="D19" i="17"/>
  <c r="E18" i="17"/>
  <c r="D18" i="17"/>
  <c r="E17" i="17"/>
  <c r="D17" i="17"/>
  <c r="E16" i="17"/>
  <c r="D16" i="17"/>
  <c r="E15" i="17"/>
  <c r="D15" i="17"/>
  <c r="E14" i="17"/>
  <c r="D14" i="17"/>
  <c r="E13" i="17"/>
  <c r="D13" i="17"/>
  <c r="E9" i="17"/>
  <c r="D9" i="17"/>
  <c r="E8" i="17"/>
  <c r="D8" i="17"/>
  <c r="B14" i="17"/>
  <c r="B15" i="17" s="1"/>
  <c r="B16" i="17" s="1"/>
  <c r="B17" i="17" s="1"/>
  <c r="B18" i="17" s="1"/>
  <c r="B19" i="17" s="1"/>
  <c r="B20" i="17" s="1"/>
  <c r="B21" i="17" s="1"/>
  <c r="B22" i="17" s="1"/>
  <c r="B23" i="17" s="1"/>
  <c r="B24" i="17" s="1"/>
  <c r="B25" i="17" s="1"/>
  <c r="B26" i="17" s="1"/>
  <c r="B27" i="17" s="1"/>
  <c r="B28" i="17" s="1"/>
  <c r="B29" i="17" s="1"/>
  <c r="B30" i="17" s="1"/>
  <c r="B31" i="17" s="1"/>
  <c r="B32" i="17" s="1"/>
  <c r="N9" i="1"/>
  <c r="N8" i="1"/>
  <c r="J9" i="1"/>
  <c r="K9" i="1" s="1"/>
  <c r="J8" i="1"/>
  <c r="K8" i="1" s="1"/>
  <c r="N33" i="1"/>
  <c r="N32" i="1"/>
  <c r="N31" i="1"/>
  <c r="N30" i="1"/>
  <c r="N29" i="1"/>
  <c r="N28" i="1"/>
  <c r="Q28" i="1" s="1"/>
  <c r="G27" i="17" s="1"/>
  <c r="I27" i="17" s="1"/>
  <c r="N27" i="1"/>
  <c r="N26" i="1"/>
  <c r="N25" i="1"/>
  <c r="N24" i="1"/>
  <c r="N23" i="1"/>
  <c r="N22" i="1"/>
  <c r="N21" i="1"/>
  <c r="N20" i="1"/>
  <c r="Q20" i="1" s="1"/>
  <c r="G19" i="17" s="1"/>
  <c r="I19" i="17" s="1"/>
  <c r="N19" i="1"/>
  <c r="N18" i="1"/>
  <c r="Q18" i="1" s="1"/>
  <c r="N17" i="1"/>
  <c r="Q17" i="1" s="1"/>
  <c r="N16" i="1"/>
  <c r="N15" i="1"/>
  <c r="J33" i="1"/>
  <c r="K33" i="1" s="1"/>
  <c r="J32" i="1"/>
  <c r="K32" i="1" s="1"/>
  <c r="J31" i="1"/>
  <c r="K31" i="1" s="1"/>
  <c r="Q31" i="1" s="1"/>
  <c r="G30" i="17" s="1"/>
  <c r="I30" i="17" s="1"/>
  <c r="J30" i="1"/>
  <c r="K30" i="1" s="1"/>
  <c r="Q30" i="1" s="1"/>
  <c r="G29" i="17" s="1"/>
  <c r="I29" i="17" s="1"/>
  <c r="J29" i="1"/>
  <c r="K29" i="1" s="1"/>
  <c r="Q29" i="1" s="1"/>
  <c r="G28" i="17" s="1"/>
  <c r="I28" i="17" s="1"/>
  <c r="J28" i="1"/>
  <c r="K28" i="1" s="1"/>
  <c r="J27" i="1"/>
  <c r="K27" i="1" s="1"/>
  <c r="Q27" i="1" s="1"/>
  <c r="G26" i="17" s="1"/>
  <c r="I26" i="17" s="1"/>
  <c r="J26" i="1"/>
  <c r="K26" i="1" s="1"/>
  <c r="Q26" i="1" s="1"/>
  <c r="G25" i="17" s="1"/>
  <c r="I25" i="17" s="1"/>
  <c r="J25" i="1"/>
  <c r="K25" i="1" s="1"/>
  <c r="J24" i="1"/>
  <c r="K24" i="1" s="1"/>
  <c r="J23" i="1"/>
  <c r="K23" i="1" s="1"/>
  <c r="Q23" i="1" s="1"/>
  <c r="G22" i="17" s="1"/>
  <c r="I22" i="17" s="1"/>
  <c r="J22" i="1"/>
  <c r="K22" i="1" s="1"/>
  <c r="Q22" i="1" s="1"/>
  <c r="G21" i="17" s="1"/>
  <c r="I21" i="17" s="1"/>
  <c r="J21" i="1"/>
  <c r="K21" i="1" s="1"/>
  <c r="Q21" i="1" s="1"/>
  <c r="G20" i="17" s="1"/>
  <c r="I20" i="17" s="1"/>
  <c r="J20" i="1"/>
  <c r="K20" i="1" s="1"/>
  <c r="J19" i="1"/>
  <c r="K19" i="1" s="1"/>
  <c r="J18" i="1"/>
  <c r="K18" i="1" s="1"/>
  <c r="J17" i="1"/>
  <c r="K17" i="1" s="1"/>
  <c r="J16" i="1"/>
  <c r="K16" i="1" s="1"/>
  <c r="J15" i="1"/>
  <c r="K15" i="1" s="1"/>
  <c r="Q33" i="1"/>
  <c r="G32" i="17" s="1"/>
  <c r="I32" i="17" s="1"/>
  <c r="Q32" i="1"/>
  <c r="G31" i="17" s="1"/>
  <c r="I31" i="17" s="1"/>
  <c r="Q25" i="1"/>
  <c r="G24" i="17" s="1"/>
  <c r="I24" i="17" s="1"/>
  <c r="Q24" i="1"/>
  <c r="G23" i="17" s="1"/>
  <c r="I23" i="17" s="1"/>
  <c r="B15" i="1"/>
  <c r="B16" i="1" s="1"/>
  <c r="B17" i="1" s="1"/>
  <c r="B18" i="1" s="1"/>
  <c r="B19" i="1" s="1"/>
  <c r="B20" i="1" s="1"/>
  <c r="B21" i="1" s="1"/>
  <c r="B22" i="1" s="1"/>
  <c r="B23" i="1" s="1"/>
  <c r="B24" i="1" s="1"/>
  <c r="B25" i="1" s="1"/>
  <c r="B26" i="1" s="1"/>
  <c r="B27" i="1" s="1"/>
  <c r="B28" i="1" s="1"/>
  <c r="B29" i="1" s="1"/>
  <c r="B30" i="1" s="1"/>
  <c r="B31" i="1" s="1"/>
  <c r="B32" i="1" s="1"/>
  <c r="B33" i="1" s="1"/>
  <c r="N14" i="1"/>
  <c r="J14" i="1"/>
  <c r="K14" i="1" s="1"/>
  <c r="H9" i="12"/>
  <c r="H8" i="12"/>
  <c r="H32" i="12"/>
  <c r="H31" i="12"/>
  <c r="H30" i="12"/>
  <c r="H29" i="12"/>
  <c r="H28" i="12"/>
  <c r="H27" i="12"/>
  <c r="H26" i="12"/>
  <c r="H25" i="12"/>
  <c r="H24" i="12"/>
  <c r="H23" i="12"/>
  <c r="H22" i="12"/>
  <c r="H21" i="12"/>
  <c r="D38" i="12" s="1"/>
  <c r="G39" i="2" s="1"/>
  <c r="H20" i="12"/>
  <c r="H19" i="12"/>
  <c r="H18" i="12"/>
  <c r="H17" i="12"/>
  <c r="D37" i="12" s="1"/>
  <c r="C39" i="2" s="1"/>
  <c r="D39" i="2" s="1"/>
  <c r="H16" i="12"/>
  <c r="H15" i="12"/>
  <c r="H14" i="12"/>
  <c r="B14" i="12"/>
  <c r="B15" i="12" s="1"/>
  <c r="B16" i="12" s="1"/>
  <c r="B17" i="12" s="1"/>
  <c r="B18" i="12" s="1"/>
  <c r="B19" i="12" s="1"/>
  <c r="B20" i="12" s="1"/>
  <c r="B21" i="12" s="1"/>
  <c r="B22" i="12" s="1"/>
  <c r="B23" i="12" s="1"/>
  <c r="B24" i="12" s="1"/>
  <c r="B25" i="12" s="1"/>
  <c r="B26" i="12" s="1"/>
  <c r="B27" i="12" s="1"/>
  <c r="B28" i="12" s="1"/>
  <c r="B29" i="12" s="1"/>
  <c r="B30" i="12" s="1"/>
  <c r="B31" i="12" s="1"/>
  <c r="B32" i="12" s="1"/>
  <c r="H13" i="12"/>
  <c r="H8" i="11"/>
  <c r="H36" i="11"/>
  <c r="H35" i="11"/>
  <c r="H34" i="11"/>
  <c r="H33" i="11"/>
  <c r="H32" i="11"/>
  <c r="H31" i="11"/>
  <c r="H30" i="11"/>
  <c r="H29" i="11"/>
  <c r="H28" i="11"/>
  <c r="H27" i="11"/>
  <c r="H26" i="11"/>
  <c r="H25" i="11"/>
  <c r="H24" i="11"/>
  <c r="H23" i="11"/>
  <c r="H22" i="11"/>
  <c r="D42" i="11" s="1"/>
  <c r="G38" i="2" s="1"/>
  <c r="H21" i="11"/>
  <c r="H20" i="11"/>
  <c r="H19" i="11"/>
  <c r="H18" i="11"/>
  <c r="H17" i="11"/>
  <c r="H16" i="11"/>
  <c r="H15" i="11"/>
  <c r="H14" i="11"/>
  <c r="H13" i="11"/>
  <c r="B13" i="1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H12" i="11"/>
  <c r="D41" i="11" s="1"/>
  <c r="C38" i="2" s="1"/>
  <c r="D38" i="2" s="1"/>
  <c r="B13" i="4"/>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H20" i="3"/>
  <c r="J20" i="3" s="1"/>
  <c r="H21" i="3"/>
  <c r="J21" i="3" s="1"/>
  <c r="H22" i="3"/>
  <c r="J22" i="3" s="1"/>
  <c r="H23" i="3"/>
  <c r="J23" i="3" s="1"/>
  <c r="H24" i="3"/>
  <c r="J24" i="3" s="1"/>
  <c r="H25" i="3"/>
  <c r="J25" i="3" s="1"/>
  <c r="H14" i="3"/>
  <c r="J14" i="3" s="1"/>
  <c r="H15" i="3"/>
  <c r="J15" i="3" s="1"/>
  <c r="H16" i="3"/>
  <c r="J16" i="3" s="1"/>
  <c r="H17" i="3"/>
  <c r="J17" i="3" s="1"/>
  <c r="H18" i="3"/>
  <c r="J18" i="3" s="1"/>
  <c r="H19" i="3"/>
  <c r="J19" i="3" s="1"/>
  <c r="J26" i="3"/>
  <c r="H27" i="3"/>
  <c r="J27" i="3" s="1"/>
  <c r="H28" i="3"/>
  <c r="J28" i="3" s="1"/>
  <c r="H29" i="3"/>
  <c r="J29" i="3" s="1"/>
  <c r="H30" i="3"/>
  <c r="J30" i="3" s="1"/>
  <c r="H31" i="3"/>
  <c r="J31" i="3" s="1"/>
  <c r="H32" i="3"/>
  <c r="J32" i="3" s="1"/>
  <c r="B14" i="3"/>
  <c r="B15" i="3" s="1"/>
  <c r="B16" i="3" s="1"/>
  <c r="B17" i="3" s="1"/>
  <c r="B18" i="3" s="1"/>
  <c r="B19" i="3" s="1"/>
  <c r="B20" i="3" s="1"/>
  <c r="B21" i="3" s="1"/>
  <c r="B22" i="3" s="1"/>
  <c r="B23" i="3" s="1"/>
  <c r="B24" i="3" s="1"/>
  <c r="B25" i="3" s="1"/>
  <c r="B26" i="3" s="1"/>
  <c r="B27" i="3" s="1"/>
  <c r="B28" i="3" s="1"/>
  <c r="B29" i="3" s="1"/>
  <c r="B30" i="3" s="1"/>
  <c r="B31" i="3" s="1"/>
  <c r="B32" i="3" s="1"/>
  <c r="H9" i="3"/>
  <c r="J9" i="3" s="1"/>
  <c r="H20" i="4"/>
  <c r="H21" i="4"/>
  <c r="H22" i="4"/>
  <c r="H23" i="4"/>
  <c r="H24" i="4"/>
  <c r="H25" i="4"/>
  <c r="H26" i="4"/>
  <c r="H27" i="4"/>
  <c r="H28" i="4"/>
  <c r="H29" i="4"/>
  <c r="H30" i="4"/>
  <c r="H31" i="4"/>
  <c r="H32" i="4"/>
  <c r="H33" i="4"/>
  <c r="H34" i="4"/>
  <c r="H35" i="4"/>
  <c r="H36" i="4"/>
  <c r="H8" i="4"/>
  <c r="H19" i="4"/>
  <c r="H18" i="4"/>
  <c r="H17" i="4"/>
  <c r="H16" i="4"/>
  <c r="D42" i="4" s="1"/>
  <c r="H15" i="4"/>
  <c r="D43" i="4" s="1"/>
  <c r="H14" i="4"/>
  <c r="D44" i="4" s="1"/>
  <c r="H13" i="4"/>
  <c r="D40" i="4" s="1"/>
  <c r="C35" i="2" s="1"/>
  <c r="D35" i="2" s="1"/>
  <c r="H12" i="4"/>
  <c r="D41" i="4" s="1"/>
  <c r="H39" i="2" l="1"/>
  <c r="H38" i="2"/>
  <c r="D43" i="15"/>
  <c r="G41" i="2" s="1"/>
  <c r="D42" i="15"/>
  <c r="C41" i="2" s="1"/>
  <c r="D41" i="2" s="1"/>
  <c r="Q16" i="1"/>
  <c r="G15" i="17" s="1"/>
  <c r="I15" i="17" s="1"/>
  <c r="D36" i="17" s="1"/>
  <c r="G34" i="2" s="1"/>
  <c r="G17" i="17"/>
  <c r="I17" i="17" s="1"/>
  <c r="D38" i="17" s="1"/>
  <c r="D39" i="1"/>
  <c r="G35" i="2"/>
  <c r="H35" i="2" s="1"/>
  <c r="G16" i="17"/>
  <c r="I16" i="17" s="1"/>
  <c r="D37" i="1"/>
  <c r="G33" i="2" s="1"/>
  <c r="H37" i="15"/>
  <c r="H33" i="12"/>
  <c r="H37" i="11"/>
  <c r="Q19" i="1"/>
  <c r="H37" i="4"/>
  <c r="Q15" i="1"/>
  <c r="G14" i="17" s="1"/>
  <c r="I14" i="17" s="1"/>
  <c r="Q9" i="1"/>
  <c r="G9" i="17" s="1"/>
  <c r="I9" i="17" s="1"/>
  <c r="Q8" i="1"/>
  <c r="G8" i="17" s="1"/>
  <c r="I8" i="17" s="1"/>
  <c r="Q14" i="1"/>
  <c r="H41" i="2" l="1"/>
  <c r="G13" i="17"/>
  <c r="I13" i="17" s="1"/>
  <c r="D35" i="17" s="1"/>
  <c r="C34" i="2" s="1"/>
  <c r="D34" i="2" s="1"/>
  <c r="D36" i="1"/>
  <c r="C33" i="2" s="1"/>
  <c r="D33" i="2" s="1"/>
  <c r="G18" i="17"/>
  <c r="I18" i="17" s="1"/>
  <c r="D39" i="17" s="1"/>
  <c r="D40" i="1"/>
  <c r="G42" i="2"/>
  <c r="E21" i="8" s="1"/>
  <c r="Q34" i="1"/>
  <c r="H34" i="2" l="1"/>
  <c r="H33" i="2"/>
  <c r="G33" i="17"/>
  <c r="I33" i="17"/>
  <c r="H13" i="3"/>
  <c r="J13" i="3" s="1"/>
  <c r="J33" i="3" s="1"/>
  <c r="C42" i="2" l="1"/>
  <c r="D42" i="2" s="1"/>
  <c r="H8" i="3"/>
  <c r="J8" i="3" s="1"/>
  <c r="H42" i="2" l="1"/>
  <c r="E12" i="8"/>
  <c r="G12" i="8" s="1"/>
  <c r="E14" i="8"/>
  <c r="E30" i="8"/>
  <c r="E31" i="8" s="1"/>
  <c r="G24" i="8" l="1"/>
  <c r="G16" i="8"/>
  <c r="G14" i="8"/>
  <c r="G45" i="2" l="1"/>
  <c r="G21" i="8" s="1"/>
  <c r="G26" i="8" s="1"/>
  <c r="C45" i="2" l="1"/>
  <c r="D45" i="2" s="1"/>
  <c r="G15" i="8"/>
  <c r="G17" i="8" s="1"/>
  <c r="E29" i="8" s="1"/>
  <c r="H45" i="2" l="1"/>
</calcChain>
</file>

<file path=xl/sharedStrings.xml><?xml version="1.0" encoding="utf-8"?>
<sst xmlns="http://schemas.openxmlformats.org/spreadsheetml/2006/main" count="349" uniqueCount="160">
  <si>
    <t>Name of Entity Contracting with NC</t>
  </si>
  <si>
    <t>Original Budget</t>
  </si>
  <si>
    <t>Is this Entity serving as a Fiscal Sponsor on behalf of another organization?</t>
  </si>
  <si>
    <t>Please Select:</t>
  </si>
  <si>
    <t>No</t>
  </si>
  <si>
    <t>If yes, on behalf of what organization is the Entity serving as fiscal sponsor?</t>
  </si>
  <si>
    <t>First Modification</t>
  </si>
  <si>
    <t>Project Title:</t>
  </si>
  <si>
    <t>Second Modification</t>
  </si>
  <si>
    <t>Period of Performance:</t>
  </si>
  <si>
    <t>Begin Date:</t>
  </si>
  <si>
    <t>End Date:</t>
  </si>
  <si>
    <t>Third Modification</t>
  </si>
  <si>
    <t xml:space="preserve">Do Not Exceed Amount: </t>
  </si>
  <si>
    <t>Fourth Modification</t>
  </si>
  <si>
    <t>Name &amp; Title of Individual Completing This Form:</t>
  </si>
  <si>
    <t>Date Completed:</t>
  </si>
  <si>
    <t>NC Program Staff Approving this Budget</t>
  </si>
  <si>
    <t>*For Budget Modifications, please complete the Budget Modification tab in addition to Budget Category tabs</t>
  </si>
  <si>
    <t>CIC Reviewing this Budget</t>
  </si>
  <si>
    <t>Instructions: Navigate through the template by clicking the Budget Category worksheet tabs at the bottom of the screen. Please read instructions for each category and complete Yellow fields. If you need to add additional rows to budget categories or if you need help with the template, please contact the Nebraska Children Program Manager or Community Investment Coordinator.</t>
  </si>
  <si>
    <t>Points of Contact</t>
  </si>
  <si>
    <t>Name</t>
  </si>
  <si>
    <t>Phone #</t>
  </si>
  <si>
    <t>Email</t>
  </si>
  <si>
    <t>Organization</t>
  </si>
  <si>
    <t>Role/Tite</t>
  </si>
  <si>
    <t>*Totals will calculate as category tabs are completed*</t>
  </si>
  <si>
    <t>**CIC or Program Staff - Enter Funding Category descriptions in the light blue boxes below**</t>
  </si>
  <si>
    <t>Budget Category</t>
  </si>
  <si>
    <t>NCFF Budget Category Total</t>
  </si>
  <si>
    <t>Budget Category Grand Total</t>
  </si>
  <si>
    <t>NCFF Funds Requested</t>
  </si>
  <si>
    <t>Match Funds</t>
  </si>
  <si>
    <t>Total for Budget Category</t>
  </si>
  <si>
    <t>Wages</t>
  </si>
  <si>
    <t>Benefits &amp; Payroll Taxes</t>
  </si>
  <si>
    <t>Office Operations</t>
  </si>
  <si>
    <t>Travel</t>
  </si>
  <si>
    <t>Equipment</t>
  </si>
  <si>
    <t>Supplies</t>
  </si>
  <si>
    <t>Training &amp; Outreach</t>
  </si>
  <si>
    <t>Contract/ Consulting</t>
  </si>
  <si>
    <t xml:space="preserve"> </t>
  </si>
  <si>
    <t>Other Expenses</t>
  </si>
  <si>
    <t>Total Direct Expenses</t>
  </si>
  <si>
    <t>Administrative Expenses</t>
  </si>
  <si>
    <t xml:space="preserve"> NCFF Contract Grand Total</t>
  </si>
  <si>
    <t>Project Grand Total</t>
  </si>
  <si>
    <t>Total for Funding Source</t>
  </si>
  <si>
    <r>
      <t xml:space="preserve">Wages
</t>
    </r>
    <r>
      <rPr>
        <u/>
        <sz val="12"/>
        <color rgb="FF000000"/>
        <rFont val="Calibri"/>
        <family val="2"/>
      </rPr>
      <t>Instructions:</t>
    </r>
    <r>
      <rPr>
        <sz val="12"/>
        <color rgb="FF000000"/>
        <rFont val="Calibri"/>
        <family val="2"/>
      </rPr>
      <t xml:space="preserve">  This grid should include all staff members of the Entity or Fiscal Sponsor named on Tab A who will be funded or bill aportion of their time to activities conducted under the contract. The name, position title, responsibilities they have related to the grant, wage, and percent of time they will spend working on the project should be reflected on this tab. Compensation paid for employees engaged in project activities must be consistent with that paid for similar work within the Contractor's organization.This grid </t>
    </r>
    <r>
      <rPr>
        <i/>
        <sz val="12"/>
        <color rgb="FF000000"/>
        <rFont val="Calibri"/>
        <family val="2"/>
      </rPr>
      <t>should not include</t>
    </r>
    <r>
      <rPr>
        <sz val="12"/>
        <color rgb="FF000000"/>
        <rFont val="Calibri"/>
        <family val="2"/>
      </rPr>
      <t xml:space="preserve"> subcontracted positions, as those should be listed in the Contract/Consulting category.</t>
    </r>
  </si>
  <si>
    <t>Example:</t>
  </si>
  <si>
    <t xml:space="preserve">For Hourly </t>
  </si>
  <si>
    <t>For Salary</t>
  </si>
  <si>
    <t>Item #</t>
  </si>
  <si>
    <t>Funding Source</t>
  </si>
  <si>
    <t>Position/Title</t>
  </si>
  <si>
    <t>Job duties related to the grant</t>
  </si>
  <si>
    <t>Hourly or Salary</t>
  </si>
  <si>
    <t>Hourly Rate</t>
  </si>
  <si>
    <t>Number of Hours to be worked during project period</t>
  </si>
  <si>
    <t>Total payment</t>
  </si>
  <si>
    <t>Total x LOE</t>
  </si>
  <si>
    <t>Salary to be paid during project period</t>
  </si>
  <si>
    <t>Salary x LOE</t>
  </si>
  <si>
    <r>
      <t xml:space="preserve">Level of Effort
</t>
    </r>
    <r>
      <rPr>
        <b/>
        <i/>
        <sz val="12"/>
        <color rgb="FF000000"/>
        <rFont val="Calibri"/>
        <family val="2"/>
      </rPr>
      <t>What % of wages will be spent on this project</t>
    </r>
  </si>
  <si>
    <t>Personnel Cost</t>
  </si>
  <si>
    <t>PDG</t>
  </si>
  <si>
    <t>Wanda Johnson</t>
  </si>
  <si>
    <t>Executive Director</t>
  </si>
  <si>
    <t>Salary</t>
  </si>
  <si>
    <t>OR</t>
  </si>
  <si>
    <t>Max Jones</t>
  </si>
  <si>
    <t>Project Coordinator</t>
  </si>
  <si>
    <t>Hourly</t>
  </si>
  <si>
    <t>Total Number of Hours to be worked during project period</t>
  </si>
  <si>
    <t>Total Salary to be paid during project period</t>
  </si>
  <si>
    <r>
      <rPr>
        <b/>
        <sz val="12"/>
        <color rgb="FF000000"/>
        <rFont val="Calibri"/>
        <family val="2"/>
      </rPr>
      <t xml:space="preserve">Level of Effort
</t>
    </r>
    <r>
      <rPr>
        <i/>
        <sz val="12"/>
        <color rgb="FF000000"/>
        <rFont val="Calibri"/>
        <family val="2"/>
      </rPr>
      <t>What % of wages will be spent on this project</t>
    </r>
  </si>
  <si>
    <r>
      <t xml:space="preserve">Benefits
</t>
    </r>
    <r>
      <rPr>
        <u/>
        <sz val="12"/>
        <color rgb="FF000000"/>
        <rFont val="Calibri"/>
        <family val="2"/>
      </rPr>
      <t>Instructions:</t>
    </r>
    <r>
      <rPr>
        <sz val="12"/>
        <color rgb="FF000000"/>
        <rFont val="Calibri"/>
        <family val="2"/>
      </rPr>
      <t xml:space="preserve">  This grid should include all staff members of the Entity or Fiscal Sponsor named on Tab A who will be funded or bill aportion of their time to activities conducted under the contract. The name, position title, responsibilities they have related to the grant, wage, and percent of time they will spend working on the project should be reflected on this tab. For each staff member, provide an explanation of the fringe benefits (health, dental, life, disability, etc) and the rate at which fringe benefits are calculated. Allowable fringe benefits typically include FICA, Worker's Compensation, Retirement, SUTA, Health &amp; Life Insurance, IRA, and 401K. If a fringe benefit amount is over 30% please provide adequate explanation to justify the high cost. This grid </t>
    </r>
    <r>
      <rPr>
        <i/>
        <sz val="12"/>
        <color rgb="FF000000"/>
        <rFont val="Calibri"/>
        <family val="2"/>
      </rPr>
      <t>should not include</t>
    </r>
    <r>
      <rPr>
        <sz val="12"/>
        <color rgb="FF000000"/>
        <rFont val="Calibri"/>
        <family val="2"/>
      </rPr>
      <t xml:space="preserve"> staff members of subcontractors or consultants.</t>
    </r>
  </si>
  <si>
    <t>Benefits and Taxes explanation</t>
  </si>
  <si>
    <t>Benefits &amp; Taxes %</t>
  </si>
  <si>
    <t>Benefits &amp; Taxes  Requested</t>
  </si>
  <si>
    <t>6.2% FICA, 1.45% Medicare, 4% 401k match, 1.3% Workers Comp</t>
  </si>
  <si>
    <r>
      <t xml:space="preserve">Office Operations
</t>
    </r>
    <r>
      <rPr>
        <u/>
        <sz val="12"/>
        <color rgb="FF000000"/>
        <rFont val="Calibri"/>
        <family val="2"/>
      </rPr>
      <t>Instructions:</t>
    </r>
    <r>
      <rPr>
        <sz val="12"/>
        <color rgb="FF000000"/>
        <rFont val="Calibri"/>
        <family val="2"/>
      </rPr>
      <t xml:space="preserve">  Office Operation Expenses are items that relate directly to day-to-day business activities. This could include, but is not limited to, office rent, postage, software licensing, utilities, equipment leases, or insurance. List by major type and show how the costs were calculated. Please enter the item description, unit cost, frequency, and quantity. (e.g., For rent, provide the square footage and the cost per square foot or a monthly rental cost and how many months of rent are proposed. Liability insurance billed quarterly would have a Frequency of "Quarterly", Cost of the quarterly billed amount, and Quantity of "4" if the contract period is one year or four quarters.) Annual subscriptions may be listed in the budget as an annual expense, but can only be billed for the pro-rated amount that falls within the Period of Performance. For each line item cost, include adequate justification and a detailed breakdown of your estimate. </t>
    </r>
  </si>
  <si>
    <t>Item Description</t>
  </si>
  <si>
    <t>Frequency</t>
  </si>
  <si>
    <t>Cost</t>
  </si>
  <si>
    <t>Quantity</t>
  </si>
  <si>
    <t>Total Requested</t>
  </si>
  <si>
    <t>Justification</t>
  </si>
  <si>
    <t>New Zoom Account</t>
  </si>
  <si>
    <t>Yearly</t>
  </si>
  <si>
    <t>Zoom subscription allows virtual meeting connections with partners. Prorated for 9 months to reflect period of performance</t>
  </si>
  <si>
    <r>
      <rPr>
        <b/>
        <sz val="12"/>
        <color rgb="FF000000"/>
        <rFont val="Calibri"/>
        <family val="2"/>
      </rPr>
      <t xml:space="preserve">Frequency
</t>
    </r>
    <r>
      <rPr>
        <i/>
        <sz val="12"/>
        <color rgb="FF000000"/>
        <rFont val="Calibri"/>
        <family val="2"/>
      </rPr>
      <t>How often is the expense billed</t>
    </r>
  </si>
  <si>
    <r>
      <rPr>
        <b/>
        <sz val="12"/>
        <color rgb="FF000000"/>
        <rFont val="Calibri"/>
        <family val="2"/>
      </rPr>
      <t xml:space="preserve">Cost
</t>
    </r>
    <r>
      <rPr>
        <i/>
        <sz val="12"/>
        <color rgb="FF000000"/>
        <rFont val="Calibri"/>
        <family val="2"/>
      </rPr>
      <t>What is the amount billed per frequency</t>
    </r>
  </si>
  <si>
    <r>
      <rPr>
        <b/>
        <sz val="12"/>
        <color rgb="FF000000"/>
        <rFont val="Calibri"/>
        <family val="2"/>
      </rPr>
      <t xml:space="preserve">Quantity 
</t>
    </r>
    <r>
      <rPr>
        <i/>
        <sz val="12"/>
        <color rgb="FF000000"/>
        <rFont val="Calibri"/>
        <family val="2"/>
      </rPr>
      <t>How  many times during the project period will the expense be bille</t>
    </r>
    <r>
      <rPr>
        <sz val="12"/>
        <color rgb="FF000000"/>
        <rFont val="Calibri"/>
        <family val="2"/>
      </rPr>
      <t>d</t>
    </r>
  </si>
  <si>
    <r>
      <rPr>
        <b/>
        <sz val="12"/>
        <color rgb="FF000000"/>
        <rFont val="Calibri"/>
        <family val="2"/>
      </rPr>
      <t xml:space="preserve">Justification
</t>
    </r>
    <r>
      <rPr>
        <i/>
        <sz val="12"/>
        <color rgb="FF000000"/>
        <rFont val="Calibri"/>
        <family val="2"/>
      </rPr>
      <t>Include description of expense and benefit to program. If frequency is "other", please describe.</t>
    </r>
  </si>
  <si>
    <t>Single Instance</t>
  </si>
  <si>
    <t>Weekly</t>
  </si>
  <si>
    <t>Monthly</t>
  </si>
  <si>
    <t>Quarterly</t>
  </si>
  <si>
    <t>Other</t>
  </si>
  <si>
    <t>Total:</t>
  </si>
  <si>
    <r>
      <t xml:space="preserve">Travel
</t>
    </r>
    <r>
      <rPr>
        <u/>
        <sz val="12"/>
        <color rgb="FF000000"/>
        <rFont val="Calibri"/>
        <family val="2"/>
      </rPr>
      <t>Instructions:</t>
    </r>
    <r>
      <rPr>
        <sz val="12"/>
        <color rgb="FF000000"/>
        <rFont val="Calibri"/>
        <family val="2"/>
      </rPr>
      <t xml:space="preserve">  Itemize travel expenses by purpose and show how costs were calculated. Mileage is reimbursed at the current federal mileage rate. Enter estimated anticipated travel and expenses to include lodging, airfare, transportation, baggage fees, meals and incidentals. Indicate the source of any travel policies you have applied. When federal regulations apply, please utilize https://www.gsa.gov/ to estimate travel costs for the purpose of completing this budget.</t>
    </r>
  </si>
  <si>
    <r>
      <t xml:space="preserve">Name
</t>
    </r>
    <r>
      <rPr>
        <i/>
        <sz val="12"/>
        <color theme="1"/>
        <rFont val="Calibri"/>
        <family val="2"/>
        <scheme val="minor"/>
      </rPr>
      <t>Name of individual traveling</t>
    </r>
  </si>
  <si>
    <r>
      <rPr>
        <b/>
        <sz val="12"/>
        <color rgb="FF000000"/>
        <rFont val="Calibri"/>
        <family val="2"/>
      </rPr>
      <t xml:space="preserve">Description:
</t>
    </r>
    <r>
      <rPr>
        <i/>
        <sz val="12"/>
        <color rgb="FF000000"/>
        <rFont val="Calibri"/>
        <family val="2"/>
      </rPr>
      <t>For conferences/trainings, include anticipated dates and locations of travel. For mileage, estimate number of trips and miles traveled.</t>
    </r>
  </si>
  <si>
    <t>Total Estimated Miles</t>
  </si>
  <si>
    <t>Current Federal Mileage Rate Used to Calculate This Budget</t>
  </si>
  <si>
    <t>$ Mileage 
Cost</t>
  </si>
  <si>
    <t>Other Estimated Travel Costs (meals, lodging, airfare, etc)</t>
  </si>
  <si>
    <t>Total 
Requested</t>
  </si>
  <si>
    <r>
      <rPr>
        <b/>
        <sz val="12"/>
        <color rgb="FF000000"/>
        <rFont val="Calibri"/>
        <family val="2"/>
      </rPr>
      <t xml:space="preserve">Travel Justification
</t>
    </r>
    <r>
      <rPr>
        <i/>
        <sz val="12"/>
        <color rgb="FF000000"/>
        <rFont val="Calibri"/>
        <family val="2"/>
      </rPr>
      <t>Please breakout "Other Estimated Travel Costs" in this section and describe how the travel pertains to the project.</t>
    </r>
  </si>
  <si>
    <t>Nebraska Rural Schools 2-day Conference, March 2023, Kearney NE.</t>
  </si>
  <si>
    <t>$125 for lodging, $75 for meals during 2 day conference</t>
  </si>
  <si>
    <t>Monthly travels to 5 site locations</t>
  </si>
  <si>
    <t>Max will have monthly site visits to our 5 partner organizations in Kearney, Grand Island, Hastings, Ravenna, and Wood River, during this project period</t>
  </si>
  <si>
    <r>
      <t xml:space="preserve">Name
</t>
    </r>
    <r>
      <rPr>
        <i/>
        <sz val="12"/>
        <color theme="1"/>
        <rFont val="Calibri"/>
        <family val="2"/>
        <scheme val="minor"/>
      </rPr>
      <t>Name of individual(s) traveling</t>
    </r>
  </si>
  <si>
    <t>Estimated Mileage 
Cost</t>
  </si>
  <si>
    <t>In-State</t>
  </si>
  <si>
    <r>
      <t xml:space="preserve">Equipment
</t>
    </r>
    <r>
      <rPr>
        <u/>
        <sz val="12"/>
        <color rgb="FF000000"/>
        <rFont val="Calibri"/>
        <family val="2"/>
      </rPr>
      <t>Instructions</t>
    </r>
    <r>
      <rPr>
        <sz val="12"/>
        <color rgb="FF000000"/>
        <rFont val="Calibri"/>
        <family val="2"/>
      </rPr>
      <t>: List non-expendable items that are to be purchased. Non-expendable equipment is tangible property having a useful life of more than 2 years and an acquistition cost of $5,000 or more per unit. (Note: An organization's own capitalization policy may be used for items costing less than $5,000.) Explain why the equipment is needed for the project to success. List expendable items in the "Supplies" category. List rented or leased equipment costs in the "Office Operation Expenses" category.</t>
    </r>
  </si>
  <si>
    <t xml:space="preserve">Quantity </t>
  </si>
  <si>
    <r>
      <t xml:space="preserve">Supplies
</t>
    </r>
    <r>
      <rPr>
        <u/>
        <sz val="12"/>
        <color rgb="FF000000"/>
        <rFont val="Calibri"/>
        <family val="2"/>
      </rPr>
      <t>Instructions:</t>
    </r>
    <r>
      <rPr>
        <sz val="12"/>
        <color rgb="FF000000"/>
        <rFont val="Calibri"/>
        <family val="2"/>
      </rPr>
      <t xml:space="preserve">  Supplies are items or materials that relate directly to day-to-day business activities and do not meet the definition of "Equipment". This could include, but is not limited to, consumable office supplies (e.g., pens, notebooks, paper, etc), printed materials, toner, printer ink. List any single item costing $1,000 or more. Please enter the item description, unit cost, frequency, and quantity. For each line item cost, include adequate justification and a detailed breakdown of your estimate. </t>
    </r>
  </si>
  <si>
    <t>General Office Supplies</t>
  </si>
  <si>
    <t>General office supplies including paper, pens, notebooks, binders, markers, staplers, 3-hole-punch, and other miscellaneous office supplies.</t>
  </si>
  <si>
    <r>
      <t xml:space="preserve">Training &amp; Outreach
</t>
    </r>
    <r>
      <rPr>
        <u/>
        <sz val="12"/>
        <color rgb="FF000000"/>
        <rFont val="Calibri"/>
        <family val="2"/>
      </rPr>
      <t>Instructions:</t>
    </r>
    <r>
      <rPr>
        <sz val="12"/>
        <color rgb="FF000000"/>
        <rFont val="Calibri"/>
        <family val="2"/>
      </rPr>
      <t xml:space="preserve"> Training &amp; Outreach should include conference registration fees and professional development expenses in addition to community outreach expenses such as community/parent education and engagement activities, marketing expenses, materials required to host trainings, and external-facing website management. Please enter the item description, cost, and quantity. For each line item cost, include adequate justification and a detailed breakdown of your estimate. </t>
    </r>
  </si>
  <si>
    <t>GoDaddy Website Hosting</t>
  </si>
  <si>
    <t>Website hosting and maintenance for online resource guide for parents</t>
  </si>
  <si>
    <t>Darkness to Light Prevention training</t>
  </si>
  <si>
    <t>Three staff (Wanda Johnson, Max Jones, Eli Smith) to increase awareness around child sexual abuse and trafficking prevention</t>
  </si>
  <si>
    <t>Budget: Training &amp; Outreach</t>
  </si>
  <si>
    <r>
      <rPr>
        <b/>
        <sz val="12"/>
        <color rgb="FF000000"/>
        <rFont val="Calibri"/>
        <family val="2"/>
      </rPr>
      <t xml:space="preserve">Contract &amp; Consulting
</t>
    </r>
    <r>
      <rPr>
        <u/>
        <sz val="12"/>
        <color rgb="FF000000"/>
        <rFont val="Calibri"/>
        <family val="2"/>
      </rPr>
      <t>Instructions:</t>
    </r>
    <r>
      <rPr>
        <sz val="12"/>
        <color rgb="FF000000"/>
        <rFont val="Calibri"/>
        <family val="2"/>
      </rPr>
      <t xml:space="preserve"> Refer to the contract regarding agreed upon process for subcontracting. For contracts, describe the product or service to be procured by contract and provide an estimate of the cost. For Consultant fees, enter the consultant name (if known), service to be provided, hourly or daily fee, and estimated time on the project. For each line item cost, include adequate justification and a detailed breakdown of your estimate. List all expenses to be paid to the consultant/contractor (e.g., travel, meals, supply reimbursements, etc). 		
			</t>
    </r>
  </si>
  <si>
    <t>Company/Individual Name</t>
  </si>
  <si>
    <r>
      <rPr>
        <b/>
        <sz val="12"/>
        <color rgb="FF000000"/>
        <rFont val="Calibri"/>
        <family val="2"/>
      </rPr>
      <t xml:space="preserve">Contract &amp; Consulting Justification
</t>
    </r>
    <r>
      <rPr>
        <i/>
        <sz val="12"/>
        <color rgb="FF000000"/>
        <rFont val="Calibri"/>
        <family val="2"/>
      </rPr>
      <t>(Must include intended user &amp; benefit to program)</t>
    </r>
  </si>
  <si>
    <t>Community Consulting Group</t>
  </si>
  <si>
    <t>Approx 100 hours of consulting to prepare for community training events at $35/hour, plus $500 for travel costs and training supplies to be reimbursed.</t>
  </si>
  <si>
    <r>
      <t>Instructions:</t>
    </r>
    <r>
      <rPr>
        <sz val="12"/>
        <color rgb="FF000000"/>
        <rFont val="Calibri"/>
        <family val="2"/>
      </rPr>
      <t xml:space="preserve"> </t>
    </r>
    <r>
      <rPr>
        <sz val="12"/>
        <color rgb="FF000000"/>
        <rFont val="Calibri"/>
        <family val="2"/>
      </rPr>
      <t>Other Expenses are items that do not fit into any of the other available categories. For each line item cost, include adequate justification and a detailed breakdown of your estimate.</t>
    </r>
  </si>
  <si>
    <t>Incentive for achieving new childcare license</t>
  </si>
  <si>
    <t>Incentive to attract new child care providers to be reimbursed once they produce a copy of their license.</t>
  </si>
  <si>
    <t>Administrative Costs</t>
  </si>
  <si>
    <r>
      <rPr>
        <u/>
        <sz val="12"/>
        <color rgb="FF000000"/>
        <rFont val="Calibri"/>
      </rPr>
      <t xml:space="preserve">Instructions: </t>
    </r>
    <r>
      <rPr>
        <sz val="12"/>
        <color rgb="FF000000"/>
        <rFont val="Calibri"/>
      </rPr>
      <t>This tab must be completed last. Administrative expenses are capped at 10% and cannot be used to cover items listed in other budget categories. Please contact the Nebraska Children Program Manager to determine if other restrictions are in place. Administrative costs reflect percentage of direct costs, not percentage of total contracted amount. Please use the table below to calculate administrative costs. This tab cannot be used to calculate Indirect Costs for Subawards. For calculating indirect costs for subawards, please contact the Nebraska Children Program Manager. Please complete all yellow fields, including Item Description, to populate amounts.</t>
    </r>
  </si>
  <si>
    <t>Direct Expenses Total</t>
  </si>
  <si>
    <t>Total Request</t>
  </si>
  <si>
    <t>Administrative Rate Requested</t>
  </si>
  <si>
    <r>
      <t xml:space="preserve">Cost Justification
</t>
    </r>
    <r>
      <rPr>
        <i/>
        <sz val="12"/>
        <rFont val="Calibri"/>
        <family val="2"/>
        <scheme val="minor"/>
      </rPr>
      <t>(Must include: calculation or historical justification of requested amount)</t>
    </r>
  </si>
  <si>
    <t>10% of Direct Expenses</t>
  </si>
  <si>
    <t>We will request up to 10% of direct expenses each month to cover administrative expenses not included in the direct expenses budget.</t>
  </si>
  <si>
    <t>Admin expenses using Match Funds are not included in the Blue box below.</t>
  </si>
  <si>
    <t>Administrative Costs + Direct Expenses for NCFF Funds Only</t>
  </si>
  <si>
    <r>
      <t xml:space="preserve">NCFF Total Administrative Rate:
</t>
    </r>
    <r>
      <rPr>
        <i/>
        <sz val="12"/>
        <color rgb="FF000000"/>
        <rFont val="Calibri"/>
        <family val="2"/>
      </rPr>
      <t>This amount cannot exceed 10%</t>
    </r>
  </si>
  <si>
    <t>NCFF Total Direct Costs:</t>
  </si>
  <si>
    <r>
      <rPr>
        <b/>
        <sz val="14"/>
        <color rgb="FF000000"/>
        <rFont val="Calibri"/>
        <family val="2"/>
      </rPr>
      <t xml:space="preserve">If this box is:
</t>
    </r>
    <r>
      <rPr>
        <b/>
        <sz val="14"/>
        <color rgb="FFFF0000"/>
        <rFont val="Calibri"/>
        <family val="2"/>
      </rPr>
      <t>Red:</t>
    </r>
    <r>
      <rPr>
        <sz val="14"/>
        <color rgb="FF000000"/>
        <rFont val="Calibri"/>
        <family val="2"/>
      </rPr>
      <t xml:space="preserve"> the direct + indirect costs exceed the total contracted amount. Please reduce direct costs or administrative rate.
</t>
    </r>
    <r>
      <rPr>
        <b/>
        <sz val="14"/>
        <color rgb="FFBF8F00"/>
        <rFont val="Calibri"/>
        <family val="2"/>
      </rPr>
      <t>Yellow:</t>
    </r>
    <r>
      <rPr>
        <sz val="14"/>
        <color rgb="FF000000"/>
        <rFont val="Calibri"/>
        <family val="2"/>
      </rPr>
      <t xml:space="preserve"> the direct + indirect costs are below the total contracted amount. Please increase direct costs or administrative rate.
</t>
    </r>
    <r>
      <rPr>
        <b/>
        <sz val="14"/>
        <color rgb="FF548235"/>
        <rFont val="Calibri"/>
        <family val="2"/>
      </rPr>
      <t>Green:</t>
    </r>
    <r>
      <rPr>
        <sz val="14"/>
        <color rgb="FF000000"/>
        <rFont val="Calibri"/>
        <family val="2"/>
      </rPr>
      <t xml:space="preserve"> the direct + indirect costs match the total contracted amount.</t>
    </r>
  </si>
  <si>
    <t>NCFF Total Direct + Admin Costs:</t>
  </si>
  <si>
    <r>
      <rPr>
        <b/>
        <sz val="12"/>
        <color rgb="FF000000"/>
        <rFont val="Calibri"/>
        <family val="2"/>
      </rPr>
      <t xml:space="preserve">Total Contracted Amount:
</t>
    </r>
    <r>
      <rPr>
        <i/>
        <sz val="12"/>
        <color rgb="FF000000"/>
        <rFont val="Calibri"/>
        <family val="2"/>
      </rPr>
      <t>Direct Expenses + Admin Expenses 
cannot exceed this amount</t>
    </r>
  </si>
  <si>
    <t>PLEASE ONLY COMPLETE THIS TAB IF YOU ARE REQUESTING TO MODIFY AN EXISTING BUDGET</t>
  </si>
  <si>
    <t>Budget Modification</t>
  </si>
  <si>
    <r>
      <rPr>
        <u/>
        <sz val="12"/>
        <color rgb="FF000000"/>
        <rFont val="Calibri"/>
        <family val="2"/>
      </rPr>
      <t>Instructions:</t>
    </r>
    <r>
      <rPr>
        <sz val="12"/>
        <color rgb="FF000000"/>
        <rFont val="Calibri"/>
        <family val="2"/>
      </rPr>
      <t xml:space="preserve">  Use the below box to describe what has changed in this copy of the budget and the rationale for the requested change. Sign and date this tab and send entire workbook to Nebraska Children and Families Foundation for review. Both handwritten and digital signatures are acceptable.</t>
    </r>
  </si>
  <si>
    <t>Requesting to move $2,000 out of Wages, and $500 out of Benefits and Payroll Taxes.  Due to the recent separation of one employee, we would like to move $2,500 into Other as justified in this copy of the budget.</t>
  </si>
  <si>
    <t>Signature of Project Director</t>
  </si>
  <si>
    <t>Signature of Fiscal Officer</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</si>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</sst>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164" formatCode="&quot;$&quot;#,##0"/>
    <numFmt numFmtId="165" formatCode="_(&quot;$&quot;* #,##0.000_);_(&quot;$&quot;* \(#,##0.000\);_(&quot;$&quot;* &quot;-&quot;???_);_(@_)"/>
    <numFmt numFmtId="166" formatCode="&quot;$&quot;#,##0.00"/>
    <numFmt numFmtId="167" formatCode="0.0000%"/>
  </numFmts>
  <fonts count="45">
    <font>
      <sz val="11"/>
      <color theme="1"/>
      <name val="Calibri"/>
      <family val="2"/>
      <scheme val="minor"/>
    </font>
    <font>
      <sz val="11"/>
      <color theme="1"/>
      <name val="Calibri"/>
      <family val="2"/>
      <scheme val="minor"/>
    </font>
    <font>
      <b/>
      <sz val="12"/>
      <color theme="1"/>
      <name val="Calibri"/>
      <family val="2"/>
      <scheme val="minor"/>
    </font>
    <font>
      <sz val="8"/>
      <name val="Calibri"/>
      <family val="2"/>
      <scheme val="minor"/>
    </font>
    <font>
      <b/>
      <sz val="12"/>
      <name val="Calibri"/>
      <family val="2"/>
      <scheme val="minor"/>
    </font>
    <font>
      <sz val="12"/>
      <color theme="1"/>
      <name val="Calibri"/>
      <family val="2"/>
      <scheme val="minor"/>
    </font>
    <font>
      <b/>
      <sz val="12"/>
      <color theme="0"/>
      <name val="Calibri"/>
      <family val="2"/>
      <scheme val="minor"/>
    </font>
    <font>
      <sz val="12"/>
      <name val="Calibri"/>
      <family val="2"/>
      <scheme val="minor"/>
    </font>
    <font>
      <i/>
      <sz val="12"/>
      <color theme="0" tint="-0.34998626667073579"/>
      <name val="Calibri"/>
      <family val="2"/>
      <scheme val="minor"/>
    </font>
    <font>
      <sz val="12"/>
      <color theme="0"/>
      <name val="Calibri"/>
      <family val="2"/>
      <scheme val="minor"/>
    </font>
    <font>
      <b/>
      <sz val="12"/>
      <color indexed="9"/>
      <name val="Calibri"/>
      <family val="2"/>
      <scheme val="minor"/>
    </font>
    <font>
      <i/>
      <sz val="12"/>
      <name val="Calibri"/>
      <family val="2"/>
      <scheme val="minor"/>
    </font>
    <font>
      <i/>
      <sz val="12"/>
      <color theme="1"/>
      <name val="Calibri"/>
      <family val="2"/>
      <scheme val="minor"/>
    </font>
    <font>
      <sz val="12"/>
      <color indexed="8"/>
      <name val="Calibri"/>
      <family val="2"/>
      <scheme val="minor"/>
    </font>
    <font>
      <b/>
      <i/>
      <sz val="12"/>
      <color indexed="8"/>
      <name val="Calibri"/>
      <family val="2"/>
      <scheme val="minor"/>
    </font>
    <font>
      <b/>
      <i/>
      <sz val="12"/>
      <name val="Calibri"/>
      <family val="2"/>
      <scheme val="minor"/>
    </font>
    <font>
      <sz val="12"/>
      <color rgb="FF00607F"/>
      <name val="Calibri"/>
      <family val="2"/>
      <scheme val="minor"/>
    </font>
    <font>
      <b/>
      <i/>
      <sz val="12"/>
      <color rgb="FF00607F"/>
      <name val="Calibri"/>
      <family val="2"/>
      <scheme val="minor"/>
    </font>
    <font>
      <b/>
      <sz val="12"/>
      <color rgb="FF000000"/>
      <name val="Calibri"/>
      <family val="2"/>
    </font>
    <font>
      <i/>
      <sz val="12"/>
      <color rgb="FF000000"/>
      <name val="Calibri"/>
      <family val="2"/>
    </font>
    <font>
      <sz val="12"/>
      <color rgb="FF000000"/>
      <name val="Calibri"/>
      <family val="2"/>
      <scheme val="minor"/>
    </font>
    <font>
      <u/>
      <sz val="12"/>
      <color rgb="FF000000"/>
      <name val="Calibri"/>
      <family val="2"/>
    </font>
    <font>
      <sz val="12"/>
      <color rgb="FF000000"/>
      <name val="Calibri"/>
      <family val="2"/>
    </font>
    <font>
      <sz val="12"/>
      <color rgb="FFFFFFFF"/>
      <name val="Calibri"/>
      <family val="2"/>
      <scheme val="minor"/>
    </font>
    <font>
      <b/>
      <i/>
      <sz val="16"/>
      <name val="Calibri"/>
      <family val="2"/>
      <scheme val="minor"/>
    </font>
    <font>
      <b/>
      <sz val="12"/>
      <color rgb="FF000000"/>
      <name val="Calibri"/>
      <family val="2"/>
      <scheme val="minor"/>
    </font>
    <font>
      <i/>
      <sz val="12"/>
      <color rgb="FF000000"/>
      <name val="Calibri"/>
      <family val="2"/>
      <scheme val="minor"/>
    </font>
    <font>
      <b/>
      <i/>
      <sz val="12"/>
      <color rgb="FF000000"/>
      <name val="Calibri"/>
      <family val="2"/>
    </font>
    <font>
      <b/>
      <sz val="12"/>
      <color rgb="FFFF0000"/>
      <name val="Calibri"/>
      <family val="2"/>
      <scheme val="minor"/>
    </font>
    <font>
      <sz val="12"/>
      <color rgb="FFFF0000"/>
      <name val="Calibri"/>
      <family val="2"/>
      <scheme val="minor"/>
    </font>
    <font>
      <b/>
      <sz val="16"/>
      <color rgb="FFC65911"/>
      <name val="Calibri"/>
      <family val="2"/>
      <scheme val="minor"/>
    </font>
    <font>
      <sz val="14"/>
      <color theme="1"/>
      <name val="Calibri"/>
      <family val="2"/>
    </font>
    <font>
      <b/>
      <sz val="14"/>
      <color rgb="FF000000"/>
      <name val="Calibri"/>
      <family val="2"/>
    </font>
    <font>
      <b/>
      <sz val="14"/>
      <color rgb="FFFF0000"/>
      <name val="Calibri"/>
      <family val="2"/>
    </font>
    <font>
      <sz val="14"/>
      <color rgb="FF000000"/>
      <name val="Calibri"/>
      <family val="2"/>
    </font>
    <font>
      <b/>
      <sz val="14"/>
      <color rgb="FFBF8F00"/>
      <name val="Calibri"/>
      <family val="2"/>
    </font>
    <font>
      <b/>
      <sz val="14"/>
      <color rgb="FF548235"/>
      <name val="Calibri"/>
      <family val="2"/>
    </font>
    <font>
      <i/>
      <sz val="12"/>
      <color indexed="8"/>
      <name val="Calibri"/>
      <family val="2"/>
      <scheme val="minor"/>
    </font>
    <font>
      <b/>
      <i/>
      <sz val="12"/>
      <color theme="1"/>
      <name val="Calibri"/>
      <family val="2"/>
      <scheme val="minor"/>
    </font>
    <font>
      <u/>
      <sz val="12"/>
      <color rgb="FF000000"/>
      <name val="Calibri"/>
    </font>
    <font>
      <sz val="12"/>
      <color rgb="FF000000"/>
      <name val="Calibri"/>
    </font>
    <font>
      <b/>
      <sz val="12"/>
      <color rgb="FF000000"/>
      <name val="Calibri"/>
    </font>
    <font>
      <sz val="12"/>
      <color rgb="FF000000"/>
      <name val="Calibri"/>
      <charset val="1"/>
    </font>
    <font>
      <sz val="11"/>
      <color rgb="FF444444"/>
      <name val="Calibri"/>
      <family val="2"/>
      <charset val="1"/>
    </font>
    <font>
      <b/>
      <sz val="16"/>
      <color rgb="FF000000"/>
      <name val="Calibri"/>
      <family val="2"/>
    </font>
  </fonts>
  <fills count="19">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rgb="FFFFFFE7"/>
        <bgColor indexed="64"/>
      </patternFill>
    </fill>
    <fill>
      <patternFill patternType="solid">
        <fgColor theme="8" tint="-0.499984740745262"/>
        <bgColor indexed="64"/>
      </patternFill>
    </fill>
    <fill>
      <patternFill patternType="solid">
        <fgColor rgb="FFFFFFFF"/>
        <bgColor rgb="FF000000"/>
      </patternFill>
    </fill>
    <fill>
      <patternFill patternType="solid">
        <fgColor rgb="FF1F4E78"/>
        <bgColor indexed="64"/>
      </patternFill>
    </fill>
    <fill>
      <patternFill patternType="solid">
        <fgColor rgb="FFD0CECE"/>
        <bgColor indexed="64"/>
      </patternFill>
    </fill>
    <fill>
      <patternFill patternType="solid">
        <fgColor rgb="FFD9D9D9"/>
        <bgColor indexed="64"/>
      </patternFill>
    </fill>
    <fill>
      <patternFill patternType="solid">
        <fgColor rgb="FFFFE699"/>
        <bgColor indexed="64"/>
      </patternFill>
    </fill>
    <fill>
      <patternFill patternType="solid">
        <fgColor rgb="FFBDD7EE"/>
        <bgColor indexed="64"/>
      </patternFill>
    </fill>
    <fill>
      <patternFill patternType="solid">
        <fgColor rgb="FFFFFFFF"/>
        <bgColor indexed="64"/>
      </patternFill>
    </fill>
    <fill>
      <patternFill patternType="solid">
        <fgColor rgb="FFDDEBF7"/>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FFE5"/>
        <bgColor rgb="FF000000"/>
      </patternFill>
    </fill>
    <fill>
      <patternFill patternType="solid">
        <fgColor rgb="FFFFFFE7"/>
        <bgColor rgb="FF000000"/>
      </patternFill>
    </fill>
    <fill>
      <patternFill patternType="solid">
        <fgColor rgb="FFFFFFE5"/>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ck">
        <color rgb="FF4472C4"/>
      </left>
      <right/>
      <top style="thick">
        <color rgb="FF4472C4"/>
      </top>
      <bottom style="thin">
        <color rgb="FF4472C4"/>
      </bottom>
      <diagonal/>
    </border>
    <border>
      <left/>
      <right/>
      <top style="thick">
        <color rgb="FF4472C4"/>
      </top>
      <bottom style="thin">
        <color rgb="FF4472C4"/>
      </bottom>
      <diagonal/>
    </border>
    <border>
      <left/>
      <right style="thick">
        <color rgb="FF4472C4"/>
      </right>
      <top style="thick">
        <color rgb="FF4472C4"/>
      </top>
      <bottom style="thin">
        <color rgb="FF4472C4"/>
      </bottom>
      <diagonal/>
    </border>
    <border>
      <left style="thick">
        <color rgb="FF4472C4"/>
      </left>
      <right style="thin">
        <color indexed="64"/>
      </right>
      <top/>
      <bottom style="thin">
        <color indexed="64"/>
      </bottom>
      <diagonal/>
    </border>
    <border>
      <left style="thin">
        <color rgb="FF000000"/>
      </left>
      <right style="thick">
        <color rgb="FF4472C4"/>
      </right>
      <top/>
      <bottom style="thin">
        <color rgb="FF000000"/>
      </bottom>
      <diagonal/>
    </border>
    <border>
      <left style="thick">
        <color rgb="FF4472C4"/>
      </left>
      <right style="thin">
        <color indexed="64"/>
      </right>
      <top style="thin">
        <color indexed="64"/>
      </top>
      <bottom style="thick">
        <color rgb="FF4472C4"/>
      </bottom>
      <diagonal/>
    </border>
    <border>
      <left style="thin">
        <color indexed="64"/>
      </left>
      <right style="thin">
        <color indexed="64"/>
      </right>
      <top style="thin">
        <color indexed="64"/>
      </top>
      <bottom style="thick">
        <color rgb="FF4472C4"/>
      </bottom>
      <diagonal/>
    </border>
    <border>
      <left style="thin">
        <color indexed="64"/>
      </left>
      <right/>
      <top style="thin">
        <color indexed="64"/>
      </top>
      <bottom style="thick">
        <color rgb="FF4472C4"/>
      </bottom>
      <diagonal/>
    </border>
    <border>
      <left style="thin">
        <color rgb="FF000000"/>
      </left>
      <right style="thin">
        <color rgb="FF000000"/>
      </right>
      <top style="thin">
        <color rgb="FF000000"/>
      </top>
      <bottom style="thick">
        <color rgb="FF4472C4"/>
      </bottom>
      <diagonal/>
    </border>
    <border>
      <left style="thin">
        <color rgb="FF000000"/>
      </left>
      <right style="thick">
        <color rgb="FF4472C4"/>
      </right>
      <top style="thin">
        <color rgb="FF000000"/>
      </top>
      <bottom style="thick">
        <color rgb="FF4472C4"/>
      </bottom>
      <diagonal/>
    </border>
    <border>
      <left style="thin">
        <color rgb="FF4472C4"/>
      </left>
      <right/>
      <top style="thin">
        <color rgb="FF4472C4"/>
      </top>
      <bottom/>
      <diagonal/>
    </border>
    <border>
      <left/>
      <right/>
      <top style="thin">
        <color rgb="FF4472C4"/>
      </top>
      <bottom/>
      <diagonal/>
    </border>
    <border>
      <left/>
      <right style="thin">
        <color rgb="FF4472C4"/>
      </right>
      <top style="thin">
        <color rgb="FF4472C4"/>
      </top>
      <bottom/>
      <diagonal/>
    </border>
    <border>
      <left style="thin">
        <color rgb="FF4472C4"/>
      </left>
      <right/>
      <top/>
      <bottom/>
      <diagonal/>
    </border>
    <border>
      <left/>
      <right style="thin">
        <color rgb="FF4472C4"/>
      </right>
      <top/>
      <bottom/>
      <diagonal/>
    </border>
    <border>
      <left style="thick">
        <color rgb="FF4472C4"/>
      </left>
      <right/>
      <top style="thick">
        <color rgb="FF4472C4"/>
      </top>
      <bottom/>
      <diagonal/>
    </border>
    <border>
      <left/>
      <right/>
      <top style="thick">
        <color rgb="FF4472C4"/>
      </top>
      <bottom/>
      <diagonal/>
    </border>
    <border>
      <left/>
      <right style="thick">
        <color rgb="FF4472C4"/>
      </right>
      <top style="thick">
        <color rgb="FF4472C4"/>
      </top>
      <bottom/>
      <diagonal/>
    </border>
    <border>
      <left style="thick">
        <color rgb="FF4472C4"/>
      </left>
      <right style="thin">
        <color indexed="64"/>
      </right>
      <top style="thin">
        <color indexed="64"/>
      </top>
      <bottom style="thin">
        <color indexed="64"/>
      </bottom>
      <diagonal/>
    </border>
    <border>
      <left style="thin">
        <color indexed="64"/>
      </left>
      <right style="thick">
        <color rgb="FF4472C4"/>
      </right>
      <top style="thin">
        <color indexed="64"/>
      </top>
      <bottom style="thin">
        <color indexed="64"/>
      </bottom>
      <diagonal/>
    </border>
    <border>
      <left style="thin">
        <color indexed="64"/>
      </left>
      <right style="thick">
        <color rgb="FF4472C4"/>
      </right>
      <top style="thin">
        <color indexed="64"/>
      </top>
      <bottom style="thick">
        <color rgb="FF4472C4"/>
      </bottom>
      <diagonal/>
    </border>
    <border>
      <left style="medium">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style="medium">
        <color rgb="FF000000"/>
      </right>
      <top style="thin">
        <color indexed="64"/>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right/>
      <top/>
      <bottom style="thin">
        <color rgb="FF000000"/>
      </bottom>
      <diagonal/>
    </border>
    <border>
      <left/>
      <right/>
      <top/>
      <bottom style="thick">
        <color rgb="FF4472C4"/>
      </bottom>
      <diagonal/>
    </border>
    <border>
      <left/>
      <right style="thin">
        <color rgb="FF000000"/>
      </right>
      <top style="thin">
        <color indexed="64"/>
      </top>
      <bottom style="thin">
        <color indexed="64"/>
      </bottom>
      <diagonal/>
    </border>
    <border>
      <left style="thick">
        <color rgb="FF4472C4"/>
      </left>
      <right style="thin">
        <color rgb="FF000000"/>
      </right>
      <top style="thin">
        <color rgb="FF000000"/>
      </top>
      <bottom style="thin">
        <color rgb="FF000000"/>
      </bottom>
      <diagonal/>
    </border>
    <border>
      <left style="thin">
        <color rgb="FF000000"/>
      </left>
      <right style="thick">
        <color rgb="FF4472C4"/>
      </right>
      <top style="thin">
        <color rgb="FF000000"/>
      </top>
      <bottom style="thin">
        <color rgb="FF000000"/>
      </bottom>
      <diagonal/>
    </border>
    <border>
      <left style="thick">
        <color rgb="FF4472C4"/>
      </left>
      <right style="thin">
        <color rgb="FF000000"/>
      </right>
      <top style="thin">
        <color rgb="FF000000"/>
      </top>
      <bottom style="thick">
        <color rgb="FF4472C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ck">
        <color rgb="FF4472C4"/>
      </bottom>
      <diagonal/>
    </border>
    <border>
      <left style="thin">
        <color rgb="FF000000"/>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indexed="64"/>
      </top>
      <bottom style="thin">
        <color indexed="64"/>
      </bottom>
      <diagonal/>
    </border>
    <border>
      <left style="thin">
        <color rgb="FF000000"/>
      </left>
      <right/>
      <top style="thin">
        <color indexed="64"/>
      </top>
      <bottom style="thin">
        <color rgb="FF000000"/>
      </bottom>
      <diagonal/>
    </border>
    <border>
      <left/>
      <right/>
      <top/>
      <bottom style="thick">
        <color theme="4"/>
      </bottom>
      <diagonal/>
    </border>
    <border>
      <left style="thin">
        <color rgb="FF000000"/>
      </left>
      <right/>
      <top style="thin">
        <color rgb="FF000000"/>
      </top>
      <bottom style="thick">
        <color rgb="FF4472C4"/>
      </bottom>
      <diagonal/>
    </border>
    <border>
      <left/>
      <right style="thin">
        <color rgb="FF000000"/>
      </right>
      <top style="thin">
        <color rgb="FF000000"/>
      </top>
      <bottom style="thick">
        <color rgb="FF4472C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rgb="FF000000"/>
      </top>
      <bottom style="thin">
        <color rgb="FF000000"/>
      </bottom>
      <diagonal/>
    </border>
    <border>
      <left/>
      <right/>
      <top style="thin">
        <color rgb="FF000000"/>
      </top>
      <bottom style="thick">
        <color rgb="FF4472C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thick">
        <color theme="4"/>
      </left>
      <right/>
      <top style="thick">
        <color theme="4"/>
      </top>
      <bottom/>
      <diagonal/>
    </border>
    <border>
      <left/>
      <right/>
      <top style="thick">
        <color theme="4"/>
      </top>
      <bottom/>
      <diagonal/>
    </border>
    <border>
      <left style="thick">
        <color theme="4"/>
      </left>
      <right/>
      <top/>
      <bottom style="thick">
        <color theme="4"/>
      </bottom>
      <diagonal/>
    </border>
    <border>
      <left style="thin">
        <color rgb="FF000000"/>
      </left>
      <right/>
      <top style="thin">
        <color indexed="64"/>
      </top>
      <bottom/>
      <diagonal/>
    </border>
    <border>
      <left style="thin">
        <color rgb="FF000000"/>
      </left>
      <right style="thin">
        <color rgb="FF000000"/>
      </right>
      <top/>
      <bottom/>
      <diagonal/>
    </border>
    <border>
      <left style="thin">
        <color rgb="FF000000"/>
      </left>
      <right style="thin">
        <color indexed="64"/>
      </right>
      <top style="thin">
        <color indexed="64"/>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bottom style="thin">
        <color indexed="64"/>
      </bottom>
      <diagonal/>
    </border>
    <border>
      <left/>
      <right style="thin">
        <color indexed="64"/>
      </right>
      <top style="thin">
        <color indexed="64"/>
      </top>
      <bottom style="thick">
        <color rgb="FF4472C4"/>
      </bottom>
      <diagonal/>
    </border>
    <border>
      <left/>
      <right style="thin">
        <color rgb="FF000000"/>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rgb="FF000000"/>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ck">
        <color theme="4"/>
      </left>
      <right style="thin">
        <color rgb="FF000000"/>
      </right>
      <top style="thick">
        <color theme="4"/>
      </top>
      <bottom style="thin">
        <color rgb="FF000000"/>
      </bottom>
      <diagonal/>
    </border>
    <border>
      <left style="thin">
        <color rgb="FF000000"/>
      </left>
      <right style="thick">
        <color theme="4"/>
      </right>
      <top style="thick">
        <color theme="4"/>
      </top>
      <bottom style="thin">
        <color rgb="FF000000"/>
      </bottom>
      <diagonal/>
    </border>
    <border>
      <left style="thick">
        <color theme="4"/>
      </left>
      <right style="thin">
        <color rgb="FF000000"/>
      </right>
      <top style="thin">
        <color rgb="FF000000"/>
      </top>
      <bottom style="thin">
        <color rgb="FF000000"/>
      </bottom>
      <diagonal/>
    </border>
    <border>
      <left style="thin">
        <color rgb="FF000000"/>
      </left>
      <right style="thick">
        <color theme="4"/>
      </right>
      <top style="thin">
        <color rgb="FF000000"/>
      </top>
      <bottom style="thin">
        <color rgb="FF000000"/>
      </bottom>
      <diagonal/>
    </border>
    <border>
      <left style="thick">
        <color theme="4"/>
      </left>
      <right style="thin">
        <color rgb="FF000000"/>
      </right>
      <top style="thin">
        <color rgb="FF000000"/>
      </top>
      <bottom style="thick">
        <color theme="4"/>
      </bottom>
      <diagonal/>
    </border>
    <border>
      <left style="thin">
        <color rgb="FF000000"/>
      </left>
      <right style="thick">
        <color theme="4"/>
      </right>
      <top style="thin">
        <color rgb="FF000000"/>
      </top>
      <bottom style="thick">
        <color theme="4"/>
      </bottom>
      <diagonal/>
    </border>
    <border>
      <left style="thin">
        <color theme="4"/>
      </left>
      <right style="thin">
        <color theme="4"/>
      </right>
      <top style="thin">
        <color indexed="64"/>
      </top>
      <bottom style="thin">
        <color indexed="64"/>
      </bottom>
      <diagonal/>
    </border>
    <border>
      <left style="thin">
        <color theme="4"/>
      </left>
      <right style="thin">
        <color indexed="64"/>
      </right>
      <top style="thin">
        <color indexed="64"/>
      </top>
      <bottom style="thin">
        <color indexed="64"/>
      </bottom>
      <diagonal/>
    </border>
    <border>
      <left style="thin">
        <color indexed="64"/>
      </left>
      <right style="thin">
        <color theme="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5">
    <xf numFmtId="0" fontId="0" fillId="0" borderId="0" xfId="0"/>
    <xf numFmtId="0" fontId="5" fillId="4" borderId="1" xfId="0" applyFont="1" applyFill="1" applyBorder="1" applyAlignment="1" applyProtection="1">
      <alignment horizontal="left" vertical="center" wrapText="1"/>
      <protection locked="0"/>
    </xf>
    <xf numFmtId="10" fontId="5" fillId="4" borderId="1" xfId="2" applyNumberFormat="1" applyFont="1" applyFill="1" applyBorder="1" applyProtection="1">
      <protection locked="0"/>
    </xf>
    <xf numFmtId="44" fontId="7" fillId="4" borderId="1" xfId="1" applyFont="1" applyFill="1" applyBorder="1" applyAlignment="1" applyProtection="1">
      <alignment horizontal="center" vertical="center"/>
      <protection locked="0"/>
    </xf>
    <xf numFmtId="0" fontId="7" fillId="4" borderId="1" xfId="1" applyNumberFormat="1"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5" fontId="5" fillId="4" borderId="1" xfId="1" applyNumberFormat="1" applyFont="1" applyFill="1" applyBorder="1" applyAlignment="1" applyProtection="1">
      <alignment horizontal="center" vertical="center"/>
      <protection locked="0"/>
    </xf>
    <xf numFmtId="0" fontId="5" fillId="4" borderId="12" xfId="0" applyFont="1" applyFill="1" applyBorder="1" applyAlignment="1" applyProtection="1">
      <alignment horizontal="left" vertical="center" wrapText="1"/>
      <protection locked="0"/>
    </xf>
    <xf numFmtId="10" fontId="7" fillId="4" borderId="1" xfId="1" applyNumberFormat="1" applyFont="1" applyFill="1" applyBorder="1" applyAlignment="1" applyProtection="1">
      <alignment horizontal="center" vertical="center"/>
      <protection locked="0"/>
    </xf>
    <xf numFmtId="0" fontId="5" fillId="4" borderId="2" xfId="0" applyFont="1" applyFill="1" applyBorder="1" applyAlignment="1" applyProtection="1">
      <alignment horizontal="left" vertical="center" wrapText="1"/>
      <protection locked="0"/>
    </xf>
    <xf numFmtId="44" fontId="7" fillId="4" borderId="43" xfId="1" applyFont="1" applyFill="1" applyBorder="1" applyAlignment="1" applyProtection="1">
      <alignment horizontal="center" vertical="center"/>
      <protection locked="0"/>
    </xf>
    <xf numFmtId="0" fontId="5" fillId="4" borderId="39" xfId="0" applyFont="1" applyFill="1" applyBorder="1" applyAlignment="1" applyProtection="1">
      <alignment horizontal="center" vertical="center" wrapText="1"/>
      <protection locked="0"/>
    </xf>
    <xf numFmtId="0" fontId="5" fillId="4" borderId="54" xfId="0" applyFont="1" applyFill="1" applyBorder="1" applyAlignment="1" applyProtection="1">
      <alignment horizontal="left" vertical="center" wrapText="1"/>
      <protection locked="0"/>
    </xf>
    <xf numFmtId="0" fontId="5" fillId="4" borderId="14" xfId="0" applyFont="1" applyFill="1" applyBorder="1" applyAlignment="1" applyProtection="1">
      <alignment horizontal="left" vertical="center" wrapText="1"/>
      <protection locked="0"/>
    </xf>
    <xf numFmtId="0" fontId="7" fillId="4" borderId="2" xfId="1" applyNumberFormat="1" applyFont="1" applyFill="1" applyBorder="1" applyAlignment="1" applyProtection="1">
      <alignment horizontal="center" vertical="center"/>
      <protection locked="0"/>
    </xf>
    <xf numFmtId="0" fontId="5" fillId="4" borderId="2" xfId="0" applyFont="1" applyFill="1" applyBorder="1" applyAlignment="1" applyProtection="1">
      <alignment horizontal="left" vertical="center"/>
      <protection locked="0"/>
    </xf>
    <xf numFmtId="10" fontId="12" fillId="13" borderId="1" xfId="2" applyNumberFormat="1" applyFont="1" applyFill="1" applyBorder="1" applyAlignment="1" applyProtection="1">
      <alignment vertical="center"/>
    </xf>
    <xf numFmtId="10" fontId="12" fillId="13" borderId="21" xfId="2" applyNumberFormat="1" applyFont="1" applyFill="1" applyBorder="1" applyAlignment="1" applyProtection="1">
      <alignment vertical="center"/>
    </xf>
    <xf numFmtId="44" fontId="7" fillId="4" borderId="38" xfId="1" applyFont="1" applyFill="1" applyBorder="1" applyAlignment="1" applyProtection="1">
      <alignment horizontal="center" vertical="center"/>
      <protection locked="0"/>
    </xf>
    <xf numFmtId="0" fontId="20" fillId="0" borderId="0" xfId="0" applyFont="1"/>
    <xf numFmtId="0" fontId="10" fillId="7" borderId="0" xfId="0" applyFont="1" applyFill="1" applyAlignment="1">
      <alignment vertical="center"/>
    </xf>
    <xf numFmtId="0" fontId="9" fillId="0" borderId="0" xfId="0" applyFont="1"/>
    <xf numFmtId="0" fontId="5" fillId="0" borderId="0" xfId="0" applyFont="1"/>
    <xf numFmtId="0" fontId="5" fillId="7" borderId="0" xfId="0" applyFont="1" applyFill="1"/>
    <xf numFmtId="44" fontId="11" fillId="13" borderId="67" xfId="1" applyFont="1" applyFill="1" applyBorder="1" applyAlignment="1" applyProtection="1">
      <alignment horizontal="center" vertical="center"/>
    </xf>
    <xf numFmtId="44" fontId="11" fillId="13" borderId="75" xfId="1" applyFont="1" applyFill="1" applyBorder="1" applyAlignment="1" applyProtection="1">
      <alignment horizontal="center" vertical="center"/>
    </xf>
    <xf numFmtId="10" fontId="11" fillId="13" borderId="52" xfId="1" applyNumberFormat="1" applyFont="1" applyFill="1" applyBorder="1" applyAlignment="1" applyProtection="1">
      <alignment horizontal="center" vertical="center"/>
    </xf>
    <xf numFmtId="44" fontId="11" fillId="13" borderId="69" xfId="1" applyFont="1" applyFill="1" applyBorder="1" applyAlignment="1" applyProtection="1">
      <alignment horizontal="center" vertical="center"/>
    </xf>
    <xf numFmtId="44" fontId="11" fillId="13" borderId="76" xfId="1" applyFont="1" applyFill="1" applyBorder="1" applyAlignment="1" applyProtection="1">
      <alignment horizontal="center" vertical="center"/>
    </xf>
    <xf numFmtId="10" fontId="11" fillId="13" borderId="60" xfId="1" applyNumberFormat="1" applyFont="1" applyFill="1" applyBorder="1" applyAlignment="1" applyProtection="1">
      <alignment horizontal="center" vertical="center"/>
    </xf>
    <xf numFmtId="0" fontId="2" fillId="0" borderId="0" xfId="0" applyFont="1"/>
    <xf numFmtId="44" fontId="7" fillId="10" borderId="5" xfId="1" applyFont="1" applyFill="1" applyBorder="1" applyAlignment="1" applyProtection="1">
      <alignment horizontal="center" vertical="center"/>
    </xf>
    <xf numFmtId="44" fontId="7" fillId="9" borderId="1" xfId="1" applyFont="1" applyFill="1" applyBorder="1" applyAlignment="1" applyProtection="1">
      <alignment horizontal="center" vertical="center"/>
    </xf>
    <xf numFmtId="0" fontId="6" fillId="7" borderId="0" xfId="0" applyFont="1" applyFill="1" applyAlignment="1">
      <alignment vertical="center"/>
    </xf>
    <xf numFmtId="0" fontId="23" fillId="0" borderId="0" xfId="0" applyFont="1"/>
    <xf numFmtId="0" fontId="9" fillId="7" borderId="0" xfId="0" applyFont="1" applyFill="1"/>
    <xf numFmtId="44" fontId="26" fillId="13" borderId="21" xfId="1" applyFont="1" applyFill="1" applyBorder="1" applyAlignment="1" applyProtection="1">
      <alignment horizontal="center" vertical="center"/>
    </xf>
    <xf numFmtId="0" fontId="26" fillId="13" borderId="21" xfId="1" applyNumberFormat="1" applyFont="1" applyFill="1" applyBorder="1" applyAlignment="1" applyProtection="1">
      <alignment horizontal="center" vertical="center"/>
    </xf>
    <xf numFmtId="44" fontId="5" fillId="3" borderId="2" xfId="1" applyFont="1" applyFill="1" applyBorder="1" applyAlignment="1" applyProtection="1">
      <alignment horizontal="center" vertical="center"/>
    </xf>
    <xf numFmtId="0" fontId="4" fillId="0" borderId="0" xfId="0" applyFont="1" applyAlignment="1">
      <alignment horizontal="center" vertical="center" wrapText="1"/>
    </xf>
    <xf numFmtId="44" fontId="7" fillId="0" borderId="0" xfId="1" applyFont="1" applyFill="1" applyBorder="1" applyAlignment="1" applyProtection="1">
      <alignment horizontal="center" vertical="center"/>
    </xf>
    <xf numFmtId="0" fontId="7" fillId="0" borderId="0" xfId="1" applyNumberFormat="1" applyFont="1" applyFill="1" applyBorder="1" applyAlignment="1" applyProtection="1">
      <alignment horizontal="center" vertical="center"/>
    </xf>
    <xf numFmtId="44" fontId="5" fillId="0" borderId="0" xfId="1" applyFont="1" applyFill="1" applyBorder="1" applyProtection="1"/>
    <xf numFmtId="165" fontId="12" fillId="13" borderId="1" xfId="1" applyNumberFormat="1" applyFont="1" applyFill="1" applyBorder="1" applyAlignment="1" applyProtection="1">
      <alignment horizontal="center" vertical="center"/>
    </xf>
    <xf numFmtId="165" fontId="12" fillId="13" borderId="21" xfId="1" applyNumberFormat="1" applyFont="1" applyFill="1" applyBorder="1" applyAlignment="1" applyProtection="1">
      <alignment horizontal="center" vertical="center"/>
    </xf>
    <xf numFmtId="44" fontId="2" fillId="3" borderId="1" xfId="1" applyFont="1" applyFill="1" applyBorder="1" applyAlignment="1" applyProtection="1">
      <alignment horizontal="center" vertical="center"/>
    </xf>
    <xf numFmtId="44" fontId="5" fillId="3" borderId="1" xfId="1" applyFont="1" applyFill="1" applyBorder="1" applyAlignment="1" applyProtection="1">
      <alignment horizontal="center" vertical="center"/>
    </xf>
    <xf numFmtId="44" fontId="5" fillId="3" borderId="1" xfId="1" applyFont="1" applyFill="1" applyBorder="1" applyProtection="1"/>
    <xf numFmtId="44" fontId="7" fillId="3" borderId="1" xfId="1" applyFont="1" applyFill="1" applyBorder="1" applyAlignment="1" applyProtection="1">
      <alignment horizontal="center" vertical="center"/>
    </xf>
    <xf numFmtId="0" fontId="5" fillId="4" borderId="61" xfId="0" applyFont="1" applyFill="1" applyBorder="1" applyAlignment="1" applyProtection="1">
      <alignment horizontal="left" vertical="center" wrapText="1"/>
      <protection locked="0"/>
    </xf>
    <xf numFmtId="44" fontId="5" fillId="3" borderId="2" xfId="1" applyFont="1" applyFill="1" applyBorder="1" applyProtection="1"/>
    <xf numFmtId="44" fontId="5" fillId="3" borderId="2" xfId="1" applyFont="1" applyFill="1" applyBorder="1" applyAlignment="1" applyProtection="1">
      <alignment vertical="center"/>
    </xf>
    <xf numFmtId="44" fontId="11" fillId="13" borderId="1" xfId="1" applyFont="1" applyFill="1" applyBorder="1" applyAlignment="1" applyProtection="1">
      <alignment horizontal="center" vertical="center"/>
    </xf>
    <xf numFmtId="0" fontId="11" fillId="13" borderId="1" xfId="1" applyNumberFormat="1" applyFont="1" applyFill="1" applyBorder="1" applyAlignment="1" applyProtection="1">
      <alignment horizontal="center" vertical="center"/>
    </xf>
    <xf numFmtId="44" fontId="11" fillId="13" borderId="21" xfId="1" applyFont="1" applyFill="1" applyBorder="1" applyAlignment="1" applyProtection="1">
      <alignment horizontal="center" vertical="center"/>
    </xf>
    <xf numFmtId="0" fontId="11" fillId="13" borderId="21" xfId="1" applyNumberFormat="1" applyFont="1" applyFill="1" applyBorder="1" applyAlignment="1" applyProtection="1">
      <alignment horizontal="center" vertical="center"/>
    </xf>
    <xf numFmtId="44" fontId="5" fillId="3" borderId="56" xfId="1" applyFont="1" applyFill="1" applyBorder="1" applyAlignment="1" applyProtection="1">
      <alignment vertical="center"/>
    </xf>
    <xf numFmtId="44" fontId="5" fillId="3" borderId="57" xfId="1" applyFont="1" applyFill="1" applyBorder="1" applyAlignment="1" applyProtection="1">
      <alignment vertical="center"/>
    </xf>
    <xf numFmtId="44" fontId="5" fillId="3" borderId="11" xfId="1" applyFont="1" applyFill="1" applyBorder="1" applyAlignment="1" applyProtection="1">
      <alignment vertical="center"/>
    </xf>
    <xf numFmtId="44" fontId="7" fillId="4" borderId="61" xfId="1" applyFont="1" applyFill="1" applyBorder="1" applyAlignment="1" applyProtection="1">
      <alignment horizontal="center" vertical="center"/>
      <protection locked="0"/>
    </xf>
    <xf numFmtId="0" fontId="7" fillId="4" borderId="61" xfId="1" applyNumberFormat="1" applyFont="1" applyFill="1" applyBorder="1" applyAlignment="1" applyProtection="1">
      <alignment horizontal="center" vertical="center"/>
      <protection locked="0"/>
    </xf>
    <xf numFmtId="0" fontId="5" fillId="4" borderId="81" xfId="0" applyFont="1" applyFill="1" applyBorder="1" applyAlignment="1" applyProtection="1">
      <alignment horizontal="left" vertical="center" wrapText="1"/>
      <protection locked="0"/>
    </xf>
    <xf numFmtId="44" fontId="5" fillId="3" borderId="80" xfId="1" applyFont="1" applyFill="1" applyBorder="1" applyAlignment="1" applyProtection="1">
      <alignment vertical="center"/>
    </xf>
    <xf numFmtId="44" fontId="5" fillId="3" borderId="7" xfId="1" applyFont="1" applyFill="1" applyBorder="1" applyAlignment="1" applyProtection="1">
      <alignment vertical="center"/>
    </xf>
    <xf numFmtId="44" fontId="5" fillId="3" borderId="1" xfId="1" applyFont="1" applyFill="1" applyBorder="1" applyAlignment="1" applyProtection="1">
      <alignment horizontal="center" vertical="center" wrapText="1"/>
    </xf>
    <xf numFmtId="0" fontId="20" fillId="6" borderId="4" xfId="0" applyFont="1" applyFill="1" applyBorder="1" applyProtection="1">
      <protection locked="0"/>
    </xf>
    <xf numFmtId="0" fontId="20" fillId="6" borderId="45" xfId="0" applyFont="1" applyFill="1" applyBorder="1" applyProtection="1">
      <protection locked="0"/>
    </xf>
    <xf numFmtId="0" fontId="20" fillId="6" borderId="45" xfId="0" applyFont="1" applyFill="1" applyBorder="1" applyAlignment="1" applyProtection="1">
      <alignment horizontal="left"/>
      <protection locked="0"/>
    </xf>
    <xf numFmtId="0" fontId="5" fillId="4" borderId="5" xfId="0" applyFont="1" applyFill="1" applyBorder="1" applyAlignment="1" applyProtection="1">
      <alignment horizontal="left" vertical="center"/>
      <protection locked="0"/>
    </xf>
    <xf numFmtId="1" fontId="5" fillId="4" borderId="1" xfId="0" applyNumberFormat="1" applyFont="1" applyFill="1" applyBorder="1" applyAlignment="1" applyProtection="1">
      <alignment horizontal="center" vertical="center"/>
      <protection locked="0"/>
    </xf>
    <xf numFmtId="0" fontId="4" fillId="0" borderId="0" xfId="0" applyFont="1" applyAlignment="1">
      <alignment horizontal="center" vertical="center"/>
    </xf>
    <xf numFmtId="0" fontId="16" fillId="0" borderId="0" xfId="0"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16" fillId="0" borderId="0" xfId="0" applyFont="1" applyAlignment="1">
      <alignment horizontal="left" vertical="center"/>
    </xf>
    <xf numFmtId="0" fontId="18" fillId="0" borderId="0" xfId="0" applyFont="1"/>
    <xf numFmtId="0" fontId="24" fillId="0" borderId="77" xfId="0" applyFont="1" applyBorder="1" applyAlignment="1">
      <alignment horizontal="left" vertical="top"/>
    </xf>
    <xf numFmtId="0" fontId="20" fillId="6" borderId="0" xfId="0" applyFont="1" applyFill="1"/>
    <xf numFmtId="0" fontId="20" fillId="6" borderId="0" xfId="0" applyFont="1" applyFill="1" applyAlignment="1">
      <alignment horizontal="left"/>
    </xf>
    <xf numFmtId="0" fontId="17" fillId="0" borderId="0" xfId="0" applyFont="1" applyAlignment="1">
      <alignment horizontal="center" vertical="center"/>
    </xf>
    <xf numFmtId="14" fontId="17" fillId="0" borderId="0" xfId="0" applyNumberFormat="1" applyFont="1" applyAlignment="1">
      <alignment horizontal="center" vertical="center" wrapText="1"/>
    </xf>
    <xf numFmtId="0" fontId="14" fillId="0" borderId="0" xfId="0" applyFont="1" applyAlignment="1">
      <alignment horizontal="center" vertical="center"/>
    </xf>
    <xf numFmtId="14" fontId="15" fillId="0" borderId="0" xfId="0" applyNumberFormat="1" applyFont="1" applyAlignment="1">
      <alignment horizontal="center" vertical="center" wrapText="1"/>
    </xf>
    <xf numFmtId="0" fontId="20" fillId="6" borderId="0" xfId="0" applyFont="1" applyFill="1" applyAlignment="1" applyProtection="1">
      <alignment horizontal="left"/>
      <protection locked="0"/>
    </xf>
    <xf numFmtId="0" fontId="20" fillId="6" borderId="0" xfId="0" applyFont="1" applyFill="1" applyProtection="1">
      <protection locked="0"/>
    </xf>
    <xf numFmtId="0" fontId="18" fillId="0" borderId="0" xfId="0" applyFont="1" applyAlignment="1">
      <alignment horizontal="left" vertical="top" wrapText="1"/>
    </xf>
    <xf numFmtId="0" fontId="22" fillId="0" borderId="78" xfId="0" applyFont="1" applyBorder="1" applyAlignment="1">
      <alignment horizontal="left" vertical="top" wrapText="1"/>
    </xf>
    <xf numFmtId="0" fontId="5" fillId="4" borderId="87" xfId="0" applyFont="1" applyFill="1" applyBorder="1" applyAlignment="1" applyProtection="1">
      <alignment horizontal="left" vertical="center" wrapText="1"/>
      <protection locked="0"/>
    </xf>
    <xf numFmtId="44" fontId="12" fillId="3" borderId="2" xfId="1" applyFont="1" applyFill="1" applyBorder="1" applyAlignment="1" applyProtection="1">
      <alignment horizontal="center" vertical="center"/>
    </xf>
    <xf numFmtId="44" fontId="11" fillId="14" borderId="1" xfId="1" applyFont="1" applyFill="1" applyBorder="1" applyAlignment="1" applyProtection="1">
      <alignment horizontal="center" vertical="center"/>
    </xf>
    <xf numFmtId="44" fontId="12" fillId="3" borderId="22" xfId="1" applyFont="1" applyFill="1" applyBorder="1" applyAlignment="1" applyProtection="1">
      <alignment horizontal="center" vertical="center"/>
    </xf>
    <xf numFmtId="44" fontId="26" fillId="3" borderId="22" xfId="1" applyFont="1" applyFill="1" applyBorder="1" applyAlignment="1" applyProtection="1">
      <alignment horizontal="center" vertical="center"/>
    </xf>
    <xf numFmtId="0" fontId="11" fillId="14" borderId="2" xfId="1" applyNumberFormat="1" applyFont="1" applyFill="1" applyBorder="1" applyAlignment="1" applyProtection="1">
      <alignment horizontal="center" vertical="center"/>
    </xf>
    <xf numFmtId="44" fontId="12" fillId="3" borderId="56" xfId="1" applyFont="1" applyFill="1" applyBorder="1" applyAlignment="1" applyProtection="1">
      <alignment vertical="center"/>
    </xf>
    <xf numFmtId="44" fontId="12" fillId="3" borderId="1" xfId="1" applyFont="1" applyFill="1" applyBorder="1" applyAlignment="1" applyProtection="1">
      <alignment horizontal="center" vertical="center"/>
    </xf>
    <xf numFmtId="44" fontId="12" fillId="3" borderId="21" xfId="1" applyFont="1" applyFill="1" applyBorder="1" applyAlignment="1" applyProtection="1">
      <alignment horizontal="center" vertical="center"/>
    </xf>
    <xf numFmtId="44" fontId="11" fillId="3" borderId="13" xfId="1" applyFont="1" applyFill="1" applyBorder="1" applyAlignment="1" applyProtection="1">
      <alignment vertical="center"/>
    </xf>
    <xf numFmtId="44" fontId="11" fillId="3" borderId="1" xfId="1" applyFont="1" applyFill="1" applyBorder="1" applyAlignment="1" applyProtection="1">
      <alignment vertical="center"/>
    </xf>
    <xf numFmtId="44" fontId="11" fillId="3" borderId="21" xfId="1" applyFont="1" applyFill="1" applyBorder="1" applyAlignment="1" applyProtection="1">
      <alignment vertical="center"/>
    </xf>
    <xf numFmtId="44" fontId="11" fillId="10" borderId="71" xfId="1" applyFont="1" applyFill="1" applyBorder="1" applyAlignment="1" applyProtection="1">
      <alignment horizontal="center" vertical="center"/>
    </xf>
    <xf numFmtId="44" fontId="11" fillId="9" borderId="49" xfId="1" applyFont="1" applyFill="1" applyBorder="1" applyAlignment="1" applyProtection="1">
      <alignment horizontal="center" vertical="center"/>
    </xf>
    <xf numFmtId="44" fontId="11" fillId="10" borderId="72" xfId="1" applyFont="1" applyFill="1" applyBorder="1" applyAlignment="1" applyProtection="1">
      <alignment horizontal="center" vertical="center"/>
    </xf>
    <xf numFmtId="44" fontId="11" fillId="9" borderId="24" xfId="1" applyFont="1" applyFill="1" applyBorder="1" applyAlignment="1" applyProtection="1">
      <alignment horizontal="center" vertical="center"/>
    </xf>
    <xf numFmtId="0" fontId="2" fillId="4" borderId="1" xfId="0" applyFont="1" applyFill="1" applyBorder="1" applyAlignment="1" applyProtection="1">
      <alignment horizontal="center"/>
      <protection locked="0"/>
    </xf>
    <xf numFmtId="0" fontId="2" fillId="4" borderId="1" xfId="0" applyFont="1" applyFill="1" applyBorder="1" applyAlignment="1" applyProtection="1">
      <alignment horizontal="center" vertical="center"/>
      <protection locked="0"/>
    </xf>
    <xf numFmtId="0" fontId="2" fillId="4" borderId="61" xfId="0" applyFont="1" applyFill="1" applyBorder="1" applyAlignment="1" applyProtection="1">
      <alignment horizontal="center"/>
      <protection locked="0"/>
    </xf>
    <xf numFmtId="0" fontId="2" fillId="4" borderId="61" xfId="0" applyFont="1" applyFill="1" applyBorder="1" applyAlignment="1" applyProtection="1">
      <alignment horizontal="center" vertical="center"/>
      <protection locked="0"/>
    </xf>
    <xf numFmtId="0" fontId="10" fillId="7" borderId="0" xfId="0" applyFont="1" applyFill="1" applyAlignment="1">
      <alignment horizontal="left" vertical="top"/>
    </xf>
    <xf numFmtId="0" fontId="5" fillId="0" borderId="0" xfId="0" applyFont="1" applyAlignment="1">
      <alignment horizontal="center" vertical="center"/>
    </xf>
    <xf numFmtId="0" fontId="2" fillId="0" borderId="0" xfId="0" applyFont="1" applyAlignment="1">
      <alignment vertical="center"/>
    </xf>
    <xf numFmtId="0" fontId="25" fillId="0" borderId="0" xfId="0" applyFont="1" applyAlignment="1">
      <alignment vertical="center"/>
    </xf>
    <xf numFmtId="0" fontId="5" fillId="0" borderId="0" xfId="0" applyFont="1" applyAlignment="1">
      <alignment horizontal="left" vertical="center" wrapText="1"/>
    </xf>
    <xf numFmtId="0" fontId="9" fillId="0" borderId="0" xfId="0" applyFont="1" applyAlignment="1">
      <alignment horizontal="center" vertical="center"/>
    </xf>
    <xf numFmtId="0" fontId="10" fillId="7" borderId="0" xfId="0" applyFont="1" applyFill="1" applyAlignment="1">
      <alignment vertical="top"/>
    </xf>
    <xf numFmtId="0" fontId="28" fillId="7" borderId="0" xfId="0" applyFont="1" applyFill="1" applyAlignment="1">
      <alignment vertical="top"/>
    </xf>
    <xf numFmtId="0" fontId="29" fillId="0" borderId="0" xfId="0" applyFont="1"/>
    <xf numFmtId="0" fontId="29" fillId="7" borderId="0" xfId="0" applyFont="1" applyFill="1"/>
    <xf numFmtId="0" fontId="24" fillId="0" borderId="30" xfId="0" applyFont="1" applyBorder="1" applyAlignment="1">
      <alignment horizontal="left" vertical="top"/>
    </xf>
    <xf numFmtId="0" fontId="24" fillId="0" borderId="31" xfId="0" applyFont="1" applyBorder="1" applyAlignment="1">
      <alignment horizontal="left" vertical="top"/>
    </xf>
    <xf numFmtId="0" fontId="4" fillId="0" borderId="31" xfId="0" applyFont="1" applyBorder="1" applyAlignment="1">
      <alignment horizontal="left" vertical="top" wrapText="1"/>
    </xf>
    <xf numFmtId="0" fontId="5" fillId="0" borderId="31" xfId="0" applyFont="1" applyBorder="1"/>
    <xf numFmtId="0" fontId="5" fillId="11" borderId="73" xfId="0" applyFont="1" applyFill="1" applyBorder="1" applyAlignment="1">
      <alignment horizontal="center"/>
    </xf>
    <xf numFmtId="0" fontId="5" fillId="0" borderId="32" xfId="0" applyFont="1" applyBorder="1"/>
    <xf numFmtId="0" fontId="2" fillId="3" borderId="48"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66" xfId="0" applyFont="1" applyFill="1" applyBorder="1" applyAlignment="1">
      <alignment horizontal="center" vertical="center" wrapText="1"/>
    </xf>
    <xf numFmtId="0" fontId="2" fillId="10" borderId="52" xfId="0" applyFont="1" applyFill="1" applyBorder="1" applyAlignment="1">
      <alignment horizontal="center" vertical="center" wrapText="1"/>
    </xf>
    <xf numFmtId="0" fontId="2" fillId="10" borderId="5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74" xfId="0" applyFont="1" applyFill="1" applyBorder="1" applyAlignment="1">
      <alignment horizontal="center" vertical="center" wrapText="1"/>
    </xf>
    <xf numFmtId="0" fontId="2" fillId="10" borderId="71" xfId="0" applyFont="1" applyFill="1" applyBorder="1" applyAlignment="1">
      <alignment horizontal="center" vertical="center" wrapText="1"/>
    </xf>
    <xf numFmtId="0" fontId="2" fillId="3" borderId="61" xfId="0" applyFont="1" applyFill="1" applyBorder="1" applyAlignment="1">
      <alignment horizontal="center" vertical="center" wrapText="1"/>
    </xf>
    <xf numFmtId="0" fontId="18" fillId="3" borderId="52"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2" fillId="3" borderId="48" xfId="0" applyFont="1" applyFill="1" applyBorder="1" applyAlignment="1">
      <alignment horizontal="center"/>
    </xf>
    <xf numFmtId="0" fontId="12" fillId="13" borderId="12" xfId="0" applyFont="1" applyFill="1" applyBorder="1" applyAlignment="1">
      <alignment horizontal="left" vertical="center" wrapText="1"/>
    </xf>
    <xf numFmtId="0" fontId="12" fillId="13" borderId="51" xfId="0" applyFont="1" applyFill="1" applyBorder="1" applyAlignment="1">
      <alignment horizontal="left" vertical="center" wrapText="1"/>
    </xf>
    <xf numFmtId="0" fontId="12" fillId="13" borderId="68" xfId="0" applyFont="1" applyFill="1" applyBorder="1" applyAlignment="1">
      <alignment horizontal="center" vertical="center" wrapText="1"/>
    </xf>
    <xf numFmtId="44" fontId="12" fillId="10" borderId="52" xfId="0" applyNumberFormat="1" applyFont="1" applyFill="1" applyBorder="1" applyAlignment="1">
      <alignment horizontal="left" vertical="center" wrapText="1"/>
    </xf>
    <xf numFmtId="44" fontId="12" fillId="10" borderId="51" xfId="0" applyNumberFormat="1" applyFont="1" applyFill="1" applyBorder="1" applyAlignment="1">
      <alignment horizontal="left" vertical="center" wrapText="1"/>
    </xf>
    <xf numFmtId="0" fontId="38" fillId="3" borderId="9" xfId="0" applyFont="1" applyFill="1" applyBorder="1" applyAlignment="1">
      <alignment vertical="center" wrapText="1"/>
    </xf>
    <xf numFmtId="0" fontId="12" fillId="3" borderId="62" xfId="0" applyFont="1" applyFill="1" applyBorder="1" applyAlignment="1">
      <alignment vertical="center" wrapText="1"/>
    </xf>
    <xf numFmtId="0" fontId="2" fillId="3" borderId="50" xfId="0" applyFont="1" applyFill="1" applyBorder="1" applyAlignment="1">
      <alignment horizontal="center"/>
    </xf>
    <xf numFmtId="0" fontId="12" fillId="13" borderId="23" xfId="0" applyFont="1" applyFill="1" applyBorder="1" applyAlignment="1">
      <alignment horizontal="left" vertical="center" wrapText="1"/>
    </xf>
    <xf numFmtId="0" fontId="12" fillId="13" borderId="59" xfId="0" applyFont="1" applyFill="1" applyBorder="1" applyAlignment="1">
      <alignment horizontal="left" vertical="center" wrapText="1"/>
    </xf>
    <xf numFmtId="0" fontId="12" fillId="13" borderId="70" xfId="0" applyFont="1" applyFill="1" applyBorder="1" applyAlignment="1">
      <alignment horizontal="center" vertical="center" wrapText="1"/>
    </xf>
    <xf numFmtId="44" fontId="12" fillId="10" borderId="60" xfId="0" applyNumberFormat="1" applyFont="1" applyFill="1" applyBorder="1" applyAlignment="1">
      <alignment horizontal="left" vertical="center" wrapText="1"/>
    </xf>
    <xf numFmtId="44" fontId="12" fillId="10" borderId="59" xfId="0" applyNumberFormat="1" applyFont="1" applyFill="1" applyBorder="1" applyAlignment="1">
      <alignment horizontal="left" vertical="center" wrapText="1"/>
    </xf>
    <xf numFmtId="0" fontId="12" fillId="3" borderId="11" xfId="0" applyFont="1" applyFill="1" applyBorder="1" applyAlignment="1">
      <alignment vertical="center" wrapText="1"/>
    </xf>
    <xf numFmtId="0" fontId="12" fillId="3" borderId="13" xfId="0" applyFont="1" applyFill="1" applyBorder="1" applyAlignment="1">
      <alignment vertical="center" wrapText="1"/>
    </xf>
    <xf numFmtId="0" fontId="2" fillId="0" borderId="4" xfId="0" applyFont="1" applyBorder="1"/>
    <xf numFmtId="0" fontId="6" fillId="0" borderId="4" xfId="0" applyFont="1" applyBorder="1"/>
    <xf numFmtId="0" fontId="5" fillId="11" borderId="42" xfId="0" applyFont="1" applyFill="1" applyBorder="1" applyAlignment="1">
      <alignment horizontal="center"/>
    </xf>
    <xf numFmtId="0" fontId="5" fillId="0" borderId="0" xfId="0" applyFont="1" applyAlignment="1">
      <alignment vertical="top"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29" fillId="0" borderId="0" xfId="0" applyFont="1" applyAlignment="1">
      <alignment vertical="top" wrapText="1"/>
    </xf>
    <xf numFmtId="0" fontId="2" fillId="3" borderId="1" xfId="0" applyFont="1" applyFill="1" applyBorder="1" applyAlignment="1">
      <alignment horizontal="center"/>
    </xf>
    <xf numFmtId="44" fontId="5" fillId="10" borderId="0" xfId="0" applyNumberFormat="1" applyFont="1" applyFill="1" applyAlignment="1">
      <alignment horizontal="left" vertical="center" wrapText="1"/>
    </xf>
    <xf numFmtId="0" fontId="2" fillId="3" borderId="0" xfId="0" applyFont="1" applyFill="1" applyAlignment="1">
      <alignment vertical="center" wrapText="1"/>
    </xf>
    <xf numFmtId="0" fontId="5" fillId="3" borderId="2" xfId="0" applyFont="1" applyFill="1" applyBorder="1"/>
    <xf numFmtId="0" fontId="5" fillId="3" borderId="3" xfId="0" applyFont="1" applyFill="1" applyBorder="1"/>
    <xf numFmtId="0" fontId="5" fillId="3" borderId="40" xfId="0" applyFont="1" applyFill="1" applyBorder="1"/>
    <xf numFmtId="0" fontId="5" fillId="3" borderId="41" xfId="0" applyFont="1" applyFill="1" applyBorder="1"/>
    <xf numFmtId="0" fontId="5" fillId="10" borderId="4" xfId="0" applyFont="1" applyFill="1" applyBorder="1"/>
    <xf numFmtId="0" fontId="2" fillId="3" borderId="4" xfId="0" applyFont="1" applyFill="1" applyBorder="1" applyAlignment="1">
      <alignment vertical="center" wrapText="1"/>
    </xf>
    <xf numFmtId="0" fontId="5" fillId="3" borderId="44" xfId="0" applyFont="1" applyFill="1" applyBorder="1"/>
    <xf numFmtId="0" fontId="5" fillId="10" borderId="3" xfId="0" applyFont="1" applyFill="1" applyBorder="1"/>
    <xf numFmtId="0" fontId="5" fillId="8" borderId="3" xfId="0" applyFont="1" applyFill="1" applyBorder="1"/>
    <xf numFmtId="44" fontId="20" fillId="8" borderId="47" xfId="0" applyNumberFormat="1" applyFont="1" applyFill="1" applyBorder="1"/>
    <xf numFmtId="0" fontId="18" fillId="3" borderId="1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8" xfId="0" applyFont="1" applyFill="1" applyBorder="1" applyAlignment="1">
      <alignment horizontal="center"/>
    </xf>
    <xf numFmtId="0" fontId="38" fillId="3" borderId="85" xfId="0" applyFont="1" applyFill="1" applyBorder="1" applyAlignment="1">
      <alignment horizontal="center"/>
    </xf>
    <xf numFmtId="0" fontId="12" fillId="3" borderId="13" xfId="0" applyFont="1" applyFill="1" applyBorder="1" applyAlignment="1">
      <alignment horizontal="left" vertical="center" wrapText="1"/>
    </xf>
    <xf numFmtId="0" fontId="12" fillId="13" borderId="13" xfId="0" applyFont="1" applyFill="1" applyBorder="1" applyAlignment="1">
      <alignment horizontal="left" vertical="center" wrapText="1"/>
    </xf>
    <xf numFmtId="0" fontId="2" fillId="3" borderId="20" xfId="0" applyFont="1" applyFill="1" applyBorder="1" applyAlignment="1">
      <alignment horizontal="center"/>
    </xf>
    <xf numFmtId="0" fontId="38" fillId="3" borderId="86" xfId="0" applyFont="1" applyFill="1" applyBorder="1" applyAlignment="1">
      <alignment horizontal="center"/>
    </xf>
    <xf numFmtId="0" fontId="12" fillId="3" borderId="21" xfId="0" applyFont="1" applyFill="1" applyBorder="1" applyAlignment="1">
      <alignment horizontal="left" vertical="center" wrapText="1"/>
    </xf>
    <xf numFmtId="0" fontId="12" fillId="13" borderId="53" xfId="0" applyFont="1" applyFill="1" applyBorder="1" applyAlignment="1">
      <alignment horizontal="left" vertical="center" wrapText="1"/>
    </xf>
    <xf numFmtId="0" fontId="5" fillId="3" borderId="1" xfId="0" applyFont="1" applyFill="1" applyBorder="1" applyAlignment="1">
      <alignment horizontal="left" vertical="center" wrapText="1"/>
    </xf>
    <xf numFmtId="44" fontId="5" fillId="3" borderId="1" xfId="0" applyNumberFormat="1" applyFont="1" applyFill="1" applyBorder="1"/>
    <xf numFmtId="0" fontId="4" fillId="0" borderId="0" xfId="0" applyFont="1" applyAlignment="1">
      <alignment vertical="center"/>
    </xf>
    <xf numFmtId="0" fontId="7" fillId="0" borderId="0" xfId="0" applyFont="1"/>
    <xf numFmtId="0" fontId="4" fillId="0" borderId="0" xfId="0" applyFont="1" applyAlignment="1">
      <alignment horizontal="left" vertical="top" wrapText="1"/>
    </xf>
    <xf numFmtId="0" fontId="24" fillId="0" borderId="15" xfId="0" applyFont="1" applyBorder="1" applyAlignment="1">
      <alignment horizontal="left" vertical="top"/>
    </xf>
    <xf numFmtId="0" fontId="24" fillId="0" borderId="16" xfId="0" applyFont="1" applyBorder="1" applyAlignment="1">
      <alignment horizontal="left" vertical="top"/>
    </xf>
    <xf numFmtId="0" fontId="4" fillId="0" borderId="16" xfId="0" applyFont="1" applyBorder="1" applyAlignment="1">
      <alignment horizontal="left" vertical="top" wrapText="1"/>
    </xf>
    <xf numFmtId="0" fontId="4" fillId="3" borderId="18" xfId="0" applyFont="1" applyFill="1" applyBorder="1" applyAlignment="1">
      <alignment horizontal="center" vertical="center" wrapText="1"/>
    </xf>
    <xf numFmtId="0" fontId="4" fillId="3" borderId="85"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2" fillId="3" borderId="11" xfId="0" applyFont="1" applyFill="1" applyBorder="1" applyAlignment="1">
      <alignment horizontal="center" vertical="center"/>
    </xf>
    <xf numFmtId="0" fontId="18" fillId="3" borderId="14" xfId="0" applyFont="1" applyFill="1" applyBorder="1" applyAlignment="1">
      <alignment horizontal="center" vertical="center" wrapText="1"/>
    </xf>
    <xf numFmtId="0" fontId="2" fillId="3" borderId="20" xfId="0" applyFont="1" applyFill="1" applyBorder="1" applyAlignment="1">
      <alignment horizontal="center" vertical="center"/>
    </xf>
    <xf numFmtId="0" fontId="26" fillId="13" borderId="21" xfId="0" applyFont="1" applyFill="1" applyBorder="1" applyAlignment="1">
      <alignment horizontal="left" vertical="center" wrapText="1"/>
    </xf>
    <xf numFmtId="0" fontId="26" fillId="13" borderId="23"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5" fillId="3" borderId="12" xfId="0"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right"/>
    </xf>
    <xf numFmtId="0" fontId="2" fillId="3" borderId="33" xfId="0" applyFont="1" applyFill="1" applyBorder="1" applyAlignment="1">
      <alignment horizontal="center"/>
    </xf>
    <xf numFmtId="0" fontId="22" fillId="3" borderId="34" xfId="0" applyFont="1" applyFill="1" applyBorder="1" applyAlignment="1">
      <alignment horizontal="left" vertical="top" wrapText="1"/>
    </xf>
    <xf numFmtId="0" fontId="12" fillId="13" borderId="1" xfId="0" applyFont="1" applyFill="1" applyBorder="1" applyAlignment="1">
      <alignment horizontal="center" vertical="center" wrapText="1"/>
    </xf>
    <xf numFmtId="2" fontId="12" fillId="13" borderId="1" xfId="0" applyNumberFormat="1" applyFont="1" applyFill="1" applyBorder="1" applyAlignment="1">
      <alignment horizontal="center" vertical="center"/>
    </xf>
    <xf numFmtId="44" fontId="12" fillId="14" borderId="1" xfId="0" applyNumberFormat="1" applyFont="1" applyFill="1" applyBorder="1" applyAlignment="1">
      <alignment horizontal="center" vertical="center"/>
    </xf>
    <xf numFmtId="0" fontId="12" fillId="13" borderId="34" xfId="0" applyFont="1" applyFill="1" applyBorder="1" applyAlignment="1">
      <alignment horizontal="left" vertical="top" wrapText="1"/>
    </xf>
    <xf numFmtId="0" fontId="12" fillId="13" borderId="21" xfId="0" applyFont="1" applyFill="1" applyBorder="1" applyAlignment="1">
      <alignment horizontal="center" vertical="center" wrapText="1"/>
    </xf>
    <xf numFmtId="2" fontId="12" fillId="13" borderId="21" xfId="0" applyNumberFormat="1" applyFont="1" applyFill="1" applyBorder="1" applyAlignment="1">
      <alignment horizontal="center" vertical="center"/>
    </xf>
    <xf numFmtId="0" fontId="12" fillId="13" borderId="35" xfId="0" applyFont="1" applyFill="1" applyBorder="1" applyAlignment="1">
      <alignment horizontal="left" vertical="top" wrapText="1"/>
    </xf>
    <xf numFmtId="0" fontId="5" fillId="0" borderId="0" xfId="0" applyFont="1" applyAlignment="1">
      <alignment horizontal="left" vertical="top" wrapText="1"/>
    </xf>
    <xf numFmtId="0" fontId="22" fillId="3" borderId="1" xfId="0" applyFont="1" applyFill="1" applyBorder="1" applyAlignment="1">
      <alignment horizontal="center" vertical="top" wrapText="1"/>
    </xf>
    <xf numFmtId="0" fontId="5" fillId="3" borderId="5" xfId="0" applyFont="1" applyFill="1" applyBorder="1"/>
    <xf numFmtId="0" fontId="5" fillId="3" borderId="1" xfId="0" applyFont="1" applyFill="1" applyBorder="1" applyAlignment="1">
      <alignment horizontal="left" vertical="top" wrapText="1"/>
    </xf>
    <xf numFmtId="0" fontId="18" fillId="3" borderId="2" xfId="0" applyFont="1" applyFill="1" applyBorder="1" applyAlignment="1">
      <alignment horizontal="center" vertical="center" wrapText="1"/>
    </xf>
    <xf numFmtId="0" fontId="2" fillId="3" borderId="55" xfId="0" applyFont="1" applyFill="1" applyBorder="1" applyAlignment="1">
      <alignment horizontal="center" vertical="center"/>
    </xf>
    <xf numFmtId="0" fontId="12" fillId="14" borderId="1" xfId="0" applyFont="1" applyFill="1" applyBorder="1" applyAlignment="1">
      <alignment horizontal="left" vertical="center" wrapText="1"/>
    </xf>
    <xf numFmtId="0" fontId="12" fillId="14" borderId="14" xfId="0" applyFont="1" applyFill="1" applyBorder="1" applyAlignment="1">
      <alignment horizontal="left" vertical="center" wrapText="1"/>
    </xf>
    <xf numFmtId="0" fontId="10" fillId="0" borderId="0" xfId="0" applyFont="1" applyAlignment="1">
      <alignment horizontal="left" vertical="top"/>
    </xf>
    <xf numFmtId="0" fontId="2" fillId="3" borderId="61" xfId="0" applyFont="1" applyFill="1" applyBorder="1" applyAlignment="1">
      <alignment horizontal="center"/>
    </xf>
    <xf numFmtId="0" fontId="2" fillId="3" borderId="3" xfId="0" applyFont="1" applyFill="1" applyBorder="1" applyAlignment="1">
      <alignment horizontal="right"/>
    </xf>
    <xf numFmtId="0" fontId="2" fillId="3" borderId="5" xfId="0" applyFont="1" applyFill="1" applyBorder="1" applyAlignment="1">
      <alignment horizontal="right"/>
    </xf>
    <xf numFmtId="0" fontId="4" fillId="0" borderId="17" xfId="0" applyFont="1" applyBorder="1" applyAlignment="1">
      <alignment horizontal="left" vertical="top" wrapText="1"/>
    </xf>
    <xf numFmtId="0" fontId="2" fillId="3" borderId="11" xfId="0" applyFont="1" applyFill="1" applyBorder="1" applyAlignment="1">
      <alignment horizontal="center" vertical="center" wrapText="1"/>
    </xf>
    <xf numFmtId="0" fontId="25" fillId="3" borderId="20" xfId="0" applyFont="1" applyFill="1" applyBorder="1" applyAlignment="1">
      <alignment horizontal="center" vertical="center"/>
    </xf>
    <xf numFmtId="0" fontId="26" fillId="13" borderId="24" xfId="0" applyFont="1" applyFill="1" applyBorder="1" applyAlignment="1">
      <alignment horizontal="left" vertical="center" wrapText="1"/>
    </xf>
    <xf numFmtId="0" fontId="5" fillId="3" borderId="52" xfId="0" applyFont="1" applyFill="1" applyBorder="1" applyAlignment="1">
      <alignment horizontal="center" vertical="top" wrapText="1"/>
    </xf>
    <xf numFmtId="0" fontId="18" fillId="3" borderId="19" xfId="0" applyFont="1" applyFill="1" applyBorder="1" applyAlignment="1">
      <alignment horizontal="center" vertical="center" wrapText="1"/>
    </xf>
    <xf numFmtId="0" fontId="2" fillId="3" borderId="33" xfId="0" applyFont="1" applyFill="1" applyBorder="1" applyAlignment="1">
      <alignment horizontal="center" vertical="center"/>
    </xf>
    <xf numFmtId="0" fontId="12" fillId="13" borderId="1" xfId="0" applyFont="1" applyFill="1" applyBorder="1" applyAlignment="1">
      <alignment horizontal="left" vertical="center" wrapText="1"/>
    </xf>
    <xf numFmtId="0" fontId="12" fillId="13" borderId="49" xfId="0" applyFont="1" applyFill="1" applyBorder="1" applyAlignment="1">
      <alignment horizontal="left" vertical="center" wrapText="1"/>
    </xf>
    <xf numFmtId="0" fontId="12" fillId="13" borderId="21" xfId="0" applyFont="1" applyFill="1" applyBorder="1" applyAlignment="1">
      <alignment horizontal="left" vertical="center" wrapText="1"/>
    </xf>
    <xf numFmtId="0" fontId="12" fillId="13" borderId="24" xfId="0" applyFont="1" applyFill="1" applyBorder="1" applyAlignment="1">
      <alignment horizontal="left" vertical="center" wrapText="1"/>
    </xf>
    <xf numFmtId="0" fontId="10" fillId="0" borderId="0" xfId="0" applyFont="1" applyAlignment="1">
      <alignment vertical="center"/>
    </xf>
    <xf numFmtId="0" fontId="5" fillId="3" borderId="12" xfId="0" applyFont="1" applyFill="1" applyBorder="1" applyAlignment="1">
      <alignment horizontal="center" vertical="top" wrapText="1"/>
    </xf>
    <xf numFmtId="0" fontId="6" fillId="0" borderId="0" xfId="0" applyFont="1" applyAlignment="1">
      <alignment horizontal="center"/>
    </xf>
    <xf numFmtId="0" fontId="6" fillId="0" borderId="0" xfId="0" applyFont="1"/>
    <xf numFmtId="0" fontId="25" fillId="7" borderId="0" xfId="0" applyFont="1" applyFill="1" applyAlignment="1">
      <alignment vertical="center"/>
    </xf>
    <xf numFmtId="0" fontId="20" fillId="7" borderId="0" xfId="0" applyFont="1" applyFill="1"/>
    <xf numFmtId="0" fontId="12" fillId="14" borderId="1" xfId="0" applyFont="1" applyFill="1" applyBorder="1" applyAlignment="1">
      <alignment horizontal="left" vertical="top" wrapText="1"/>
    </xf>
    <xf numFmtId="0" fontId="5" fillId="12" borderId="0" xfId="0" applyFont="1" applyFill="1"/>
    <xf numFmtId="0" fontId="5" fillId="3" borderId="5" xfId="0" applyFont="1" applyFill="1" applyBorder="1" applyAlignment="1">
      <alignment horizontal="left" vertical="top" wrapText="1"/>
    </xf>
    <xf numFmtId="0" fontId="2" fillId="3" borderId="61" xfId="0" applyFont="1" applyFill="1" applyBorder="1" applyAlignment="1">
      <alignment horizontal="center" vertical="center"/>
    </xf>
    <xf numFmtId="0" fontId="5" fillId="3" borderId="82" xfId="0" applyFont="1" applyFill="1" applyBorder="1" applyAlignment="1">
      <alignment horizontal="center" vertical="top" wrapText="1"/>
    </xf>
    <xf numFmtId="0" fontId="4" fillId="3" borderId="33"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20" xfId="0" applyFont="1" applyFill="1" applyBorder="1" applyAlignment="1">
      <alignment horizontal="center" vertical="center"/>
    </xf>
    <xf numFmtId="0" fontId="37" fillId="13" borderId="21" xfId="0" applyFont="1" applyFill="1" applyBorder="1" applyAlignment="1">
      <alignment horizontal="center" vertical="center"/>
    </xf>
    <xf numFmtId="44" fontId="37" fillId="8" borderId="53" xfId="0" applyNumberFormat="1" applyFont="1" applyFill="1" applyBorder="1" applyAlignment="1">
      <alignment horizontal="center" vertical="center"/>
    </xf>
    <xf numFmtId="10" fontId="12" fillId="3" borderId="14" xfId="0" applyNumberFormat="1" applyFont="1" applyFill="1" applyBorder="1" applyAlignment="1">
      <alignment horizontal="center" vertical="center" wrapText="1"/>
    </xf>
    <xf numFmtId="0" fontId="11" fillId="13" borderId="35" xfId="0" applyFont="1" applyFill="1" applyBorder="1" applyAlignment="1">
      <alignment horizontal="left" vertical="center" wrapText="1"/>
    </xf>
    <xf numFmtId="0" fontId="4" fillId="0" borderId="0" xfId="0" applyFont="1" applyAlignment="1">
      <alignment vertical="top"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44" fontId="13" fillId="3" borderId="13" xfId="0" applyNumberFormat="1" applyFont="1" applyFill="1" applyBorder="1" applyAlignment="1">
      <alignment horizontal="center" vertical="center"/>
    </xf>
    <xf numFmtId="10" fontId="5" fillId="3" borderId="14" xfId="0" applyNumberFormat="1" applyFont="1" applyFill="1" applyBorder="1" applyAlignment="1">
      <alignment horizontal="left" vertical="center" wrapText="1"/>
    </xf>
    <xf numFmtId="164" fontId="4" fillId="3" borderId="1" xfId="0" applyNumberFormat="1" applyFont="1" applyFill="1" applyBorder="1" applyAlignment="1">
      <alignment horizontal="center" vertical="center"/>
    </xf>
    <xf numFmtId="167" fontId="4" fillId="3" borderId="1" xfId="0" applyNumberFormat="1" applyFont="1" applyFill="1" applyBorder="1" applyAlignment="1">
      <alignment horizontal="center" vertical="center"/>
    </xf>
    <xf numFmtId="0" fontId="4" fillId="3" borderId="1" xfId="0" applyFont="1" applyFill="1" applyBorder="1" applyAlignment="1">
      <alignment vertical="center"/>
    </xf>
    <xf numFmtId="0" fontId="22" fillId="0" borderId="6" xfId="0" applyFont="1" applyBorder="1" applyAlignment="1">
      <alignment wrapText="1"/>
    </xf>
    <xf numFmtId="0" fontId="5" fillId="0" borderId="6" xfId="0" applyFont="1" applyBorder="1" applyAlignment="1">
      <alignment wrapText="1"/>
    </xf>
    <xf numFmtId="10" fontId="5" fillId="0" borderId="0" xfId="0" applyNumberFormat="1" applyFont="1" applyAlignment="1">
      <alignment horizontal="right"/>
    </xf>
    <xf numFmtId="0" fontId="5" fillId="0" borderId="0" xfId="0" applyFont="1" applyAlignment="1">
      <alignment horizontal="right"/>
    </xf>
    <xf numFmtId="0" fontId="4" fillId="0" borderId="0" xfId="0" applyFont="1" applyAlignment="1">
      <alignment horizontal="right" vertical="center" wrapText="1"/>
    </xf>
    <xf numFmtId="164" fontId="4" fillId="0" borderId="0" xfId="0" applyNumberFormat="1" applyFont="1" applyAlignment="1">
      <alignment horizontal="center" vertical="center" wrapText="1"/>
    </xf>
    <xf numFmtId="44" fontId="5" fillId="0" borderId="0" xfId="0" applyNumberFormat="1" applyFont="1"/>
    <xf numFmtId="164" fontId="17" fillId="0" borderId="0" xfId="0" applyNumberFormat="1" applyFont="1" applyAlignment="1">
      <alignment horizontal="center" vertical="center"/>
    </xf>
    <xf numFmtId="164" fontId="7" fillId="0" borderId="0" xfId="0" applyNumberFormat="1" applyFont="1" applyAlignment="1">
      <alignment horizontal="center" vertical="center"/>
    </xf>
    <xf numFmtId="164" fontId="4" fillId="0" borderId="0" xfId="0" applyNumberFormat="1" applyFont="1" applyAlignment="1">
      <alignment horizontal="center" vertical="center"/>
    </xf>
    <xf numFmtId="0" fontId="42" fillId="4" borderId="12" xfId="0" applyFont="1" applyFill="1" applyBorder="1" applyAlignment="1" applyProtection="1">
      <alignment horizontal="left" vertical="center" wrapText="1"/>
      <protection locked="0"/>
    </xf>
    <xf numFmtId="14" fontId="41" fillId="16" borderId="85" xfId="0" applyNumberFormat="1" applyFont="1" applyFill="1" applyBorder="1" applyProtection="1">
      <protection locked="0"/>
    </xf>
    <xf numFmtId="14" fontId="41" fillId="16" borderId="4" xfId="0" applyNumberFormat="1" applyFont="1" applyFill="1" applyBorder="1" applyProtection="1">
      <protection locked="0"/>
    </xf>
    <xf numFmtId="0" fontId="41" fillId="16" borderId="14" xfId="0" applyFont="1" applyFill="1" applyBorder="1" applyProtection="1">
      <protection locked="0"/>
    </xf>
    <xf numFmtId="0" fontId="40" fillId="17" borderId="1" xfId="0" applyFont="1" applyFill="1" applyBorder="1" applyProtection="1">
      <protection locked="0"/>
    </xf>
    <xf numFmtId="0" fontId="40" fillId="17" borderId="5" xfId="0" applyFont="1" applyFill="1" applyBorder="1" applyProtection="1">
      <protection locked="0"/>
    </xf>
    <xf numFmtId="0" fontId="40" fillId="17" borderId="11" xfId="0" applyFont="1" applyFill="1" applyBorder="1" applyProtection="1">
      <protection locked="0"/>
    </xf>
    <xf numFmtId="0" fontId="40" fillId="17" borderId="85" xfId="0" applyFont="1" applyFill="1" applyBorder="1" applyProtection="1">
      <protection locked="0"/>
    </xf>
    <xf numFmtId="0" fontId="4" fillId="4" borderId="1"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61" xfId="0" applyFont="1" applyFill="1" applyBorder="1" applyAlignment="1">
      <alignment horizontal="center" vertical="center"/>
    </xf>
    <xf numFmtId="164" fontId="4" fillId="3" borderId="61" xfId="0" applyNumberFormat="1" applyFont="1" applyFill="1" applyBorder="1" applyAlignment="1">
      <alignment horizontal="center" vertical="center"/>
    </xf>
    <xf numFmtId="167" fontId="4" fillId="3" borderId="61" xfId="0" applyNumberFormat="1" applyFont="1" applyFill="1" applyBorder="1" applyAlignment="1">
      <alignment horizontal="center" vertical="center"/>
    </xf>
    <xf numFmtId="0" fontId="4" fillId="3" borderId="61" xfId="0" applyFont="1" applyFill="1" applyBorder="1" applyAlignment="1">
      <alignment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164" fontId="4" fillId="0" borderId="6" xfId="0" applyNumberFormat="1" applyFont="1" applyBorder="1" applyAlignment="1">
      <alignment horizontal="center" vertical="center"/>
    </xf>
    <xf numFmtId="167" fontId="4" fillId="0" borderId="6" xfId="0" applyNumberFormat="1" applyFont="1" applyBorder="1" applyAlignment="1">
      <alignment horizontal="center" vertical="center"/>
    </xf>
    <xf numFmtId="0" fontId="4" fillId="0" borderId="8" xfId="0" applyFont="1" applyBorder="1" applyAlignment="1">
      <alignment vertical="center"/>
    </xf>
    <xf numFmtId="0" fontId="4" fillId="3" borderId="11" xfId="0" applyFont="1" applyFill="1" applyBorder="1" applyAlignment="1">
      <alignment horizontal="center" vertical="center" wrapText="1"/>
    </xf>
    <xf numFmtId="0" fontId="4" fillId="3" borderId="14" xfId="0" applyFont="1" applyFill="1" applyBorder="1" applyAlignment="1">
      <alignment horizontal="center" vertical="center" wrapText="1"/>
    </xf>
    <xf numFmtId="164" fontId="18" fillId="3" borderId="106" xfId="0" applyNumberFormat="1" applyFont="1" applyFill="1" applyBorder="1" applyAlignment="1">
      <alignment horizontal="center" vertical="center" wrapText="1"/>
    </xf>
    <xf numFmtId="10" fontId="5" fillId="0" borderId="107" xfId="0" applyNumberFormat="1" applyFont="1" applyBorder="1" applyAlignment="1">
      <alignment horizontal="center" vertical="center"/>
    </xf>
    <xf numFmtId="164" fontId="18" fillId="3" borderId="108" xfId="0" applyNumberFormat="1" applyFont="1" applyFill="1" applyBorder="1" applyAlignment="1">
      <alignment horizontal="center" vertical="center" wrapText="1"/>
    </xf>
    <xf numFmtId="166" fontId="5" fillId="0" borderId="109" xfId="0" applyNumberFormat="1" applyFont="1" applyBorder="1" applyAlignment="1">
      <alignment horizontal="center" vertical="center"/>
    </xf>
    <xf numFmtId="164" fontId="18" fillId="3" borderId="110" xfId="0" applyNumberFormat="1" applyFont="1" applyFill="1" applyBorder="1" applyAlignment="1">
      <alignment horizontal="center" vertical="center" wrapText="1"/>
    </xf>
    <xf numFmtId="166" fontId="5" fillId="0" borderId="111" xfId="0" applyNumberFormat="1" applyFont="1" applyBorder="1" applyAlignment="1">
      <alignment horizontal="center" vertical="center"/>
    </xf>
    <xf numFmtId="0" fontId="4" fillId="3" borderId="4" xfId="0" applyFont="1" applyFill="1" applyBorder="1" applyAlignment="1">
      <alignment horizontal="center" vertical="center"/>
    </xf>
    <xf numFmtId="0" fontId="5" fillId="0" borderId="0" xfId="0" applyFont="1" applyAlignment="1">
      <alignment vertical="center"/>
    </xf>
    <xf numFmtId="0" fontId="20" fillId="0" borderId="0" xfId="0" applyFont="1" applyAlignment="1">
      <alignment vertical="center"/>
    </xf>
    <xf numFmtId="0" fontId="9" fillId="0" borderId="0" xfId="0" applyFont="1" applyAlignment="1">
      <alignment vertical="center"/>
    </xf>
    <xf numFmtId="0" fontId="2" fillId="0" borderId="0" xfId="0" applyFont="1" applyAlignment="1">
      <alignment horizontal="right" vertical="center"/>
    </xf>
    <xf numFmtId="0" fontId="41" fillId="0" borderId="13" xfId="0" applyFont="1" applyBorder="1" applyAlignment="1">
      <alignment horizontal="right"/>
    </xf>
    <xf numFmtId="0" fontId="41" fillId="0" borderId="85" xfId="0" applyFont="1" applyBorder="1" applyAlignment="1">
      <alignment horizontal="right"/>
    </xf>
    <xf numFmtId="0" fontId="41" fillId="16" borderId="85" xfId="0" applyFont="1" applyFill="1" applyBorder="1"/>
    <xf numFmtId="0" fontId="40" fillId="0" borderId="0" xfId="0" applyFont="1"/>
    <xf numFmtId="0" fontId="41" fillId="0" borderId="0" xfId="0" applyFont="1" applyAlignment="1">
      <alignment horizontal="right"/>
    </xf>
    <xf numFmtId="14" fontId="2" fillId="0" borderId="0" xfId="0" applyNumberFormat="1" applyFont="1" applyAlignment="1">
      <alignment horizontal="left" vertical="center"/>
    </xf>
    <xf numFmtId="0" fontId="5" fillId="0" borderId="0" xfId="0" applyFont="1" applyAlignment="1">
      <alignment vertical="center" wrapText="1"/>
    </xf>
    <xf numFmtId="0" fontId="20" fillId="0" borderId="0" xfId="0" applyFont="1" applyAlignment="1">
      <alignment vertical="center" wrapText="1"/>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29" fillId="0" borderId="0" xfId="0" applyFont="1" applyAlignment="1">
      <alignment vertical="center"/>
    </xf>
    <xf numFmtId="0" fontId="6" fillId="5" borderId="96" xfId="0" applyFont="1" applyFill="1" applyBorder="1" applyAlignment="1">
      <alignment horizontal="center" vertical="center" wrapText="1"/>
    </xf>
    <xf numFmtId="0" fontId="6" fillId="0" borderId="0" xfId="0" applyFont="1" applyAlignment="1">
      <alignment horizontal="center" vertical="center" wrapText="1"/>
    </xf>
    <xf numFmtId="0" fontId="6" fillId="5" borderId="92" xfId="0" applyFont="1" applyFill="1" applyBorder="1" applyAlignment="1">
      <alignment horizontal="center" vertical="center" wrapText="1"/>
    </xf>
    <xf numFmtId="0" fontId="6" fillId="0" borderId="0" xfId="0" applyFont="1" applyAlignment="1">
      <alignment vertical="center"/>
    </xf>
    <xf numFmtId="0" fontId="4" fillId="15" borderId="92" xfId="0" applyFont="1" applyFill="1" applyBorder="1" applyAlignment="1">
      <alignment horizontal="center" vertical="center" wrapText="1"/>
    </xf>
    <xf numFmtId="0" fontId="4" fillId="15" borderId="92" xfId="0" applyFont="1" applyFill="1" applyBorder="1" applyAlignment="1">
      <alignment horizontal="center" vertical="center"/>
    </xf>
    <xf numFmtId="0" fontId="5" fillId="2" borderId="101" xfId="0" applyFont="1" applyFill="1" applyBorder="1" applyAlignment="1">
      <alignment horizontal="left" vertical="center"/>
    </xf>
    <xf numFmtId="44" fontId="5" fillId="2" borderId="2" xfId="0" applyNumberFormat="1" applyFont="1" applyFill="1" applyBorder="1" applyAlignment="1">
      <alignment horizontal="center" vertical="center"/>
    </xf>
    <xf numFmtId="44" fontId="5" fillId="0" borderId="0" xfId="0" applyNumberFormat="1" applyFont="1" applyAlignment="1">
      <alignment horizontal="center" vertical="center"/>
    </xf>
    <xf numFmtId="44" fontId="5" fillId="2" borderId="101" xfId="0" applyNumberFormat="1" applyFont="1" applyFill="1" applyBorder="1" applyAlignment="1">
      <alignment horizontal="center" vertical="center"/>
    </xf>
    <xf numFmtId="44" fontId="5" fillId="2" borderId="100" xfId="0" applyNumberFormat="1" applyFont="1" applyFill="1" applyBorder="1" applyAlignment="1">
      <alignment vertical="center"/>
    </xf>
    <xf numFmtId="44" fontId="5" fillId="0" borderId="0" xfId="0" applyNumberFormat="1" applyFont="1" applyAlignment="1">
      <alignment vertical="center"/>
    </xf>
    <xf numFmtId="0" fontId="5" fillId="2" borderId="102" xfId="0" applyFont="1" applyFill="1" applyBorder="1" applyAlignment="1">
      <alignment horizontal="left" vertical="center"/>
    </xf>
    <xf numFmtId="44" fontId="5" fillId="2" borderId="94" xfId="0" applyNumberFormat="1" applyFont="1" applyFill="1" applyBorder="1" applyAlignment="1">
      <alignment horizontal="center" vertical="center"/>
    </xf>
    <xf numFmtId="44" fontId="5" fillId="2" borderId="102" xfId="0" applyNumberFormat="1" applyFont="1" applyFill="1" applyBorder="1" applyAlignment="1">
      <alignment horizontal="center" vertical="center"/>
    </xf>
    <xf numFmtId="44" fontId="5" fillId="2" borderId="104" xfId="0" applyNumberFormat="1" applyFont="1" applyFill="1" applyBorder="1" applyAlignment="1">
      <alignment vertical="center"/>
    </xf>
    <xf numFmtId="0" fontId="2" fillId="2" borderId="99" xfId="0" applyFont="1" applyFill="1" applyBorder="1" applyAlignment="1">
      <alignment horizontal="right" vertical="center"/>
    </xf>
    <xf numFmtId="44" fontId="38" fillId="2" borderId="13" xfId="0" applyNumberFormat="1" applyFont="1" applyFill="1" applyBorder="1" applyAlignment="1">
      <alignment vertical="center"/>
    </xf>
    <xf numFmtId="44" fontId="38" fillId="2" borderId="105" xfId="0" applyNumberFormat="1" applyFont="1" applyFill="1" applyBorder="1" applyAlignment="1">
      <alignment vertical="center"/>
    </xf>
    <xf numFmtId="44" fontId="38" fillId="2" borderId="103" xfId="0" applyNumberFormat="1" applyFont="1" applyFill="1" applyBorder="1" applyAlignment="1">
      <alignment vertical="center"/>
    </xf>
    <xf numFmtId="44" fontId="38" fillId="0" borderId="0" xfId="0" applyNumberFormat="1" applyFont="1" applyAlignment="1">
      <alignment vertical="center"/>
    </xf>
    <xf numFmtId="0" fontId="6" fillId="5" borderId="101" xfId="0" applyFont="1" applyFill="1" applyBorder="1" applyAlignment="1">
      <alignment horizontal="right" vertical="center"/>
    </xf>
    <xf numFmtId="0" fontId="6" fillId="5" borderId="2" xfId="0" applyFont="1" applyFill="1" applyBorder="1" applyAlignment="1">
      <alignment horizontal="right" vertical="center"/>
    </xf>
    <xf numFmtId="0" fontId="4" fillId="15" borderId="100" xfId="0" applyFont="1" applyFill="1" applyBorder="1" applyAlignment="1">
      <alignment horizontal="center" vertical="center"/>
    </xf>
    <xf numFmtId="0" fontId="6" fillId="0" borderId="0" xfId="0" applyFont="1" applyAlignment="1">
      <alignment horizontal="right" vertical="center"/>
    </xf>
    <xf numFmtId="0" fontId="6" fillId="5" borderId="102" xfId="0" applyFont="1" applyFill="1" applyBorder="1" applyAlignment="1">
      <alignment horizontal="right" vertical="center"/>
    </xf>
    <xf numFmtId="44" fontId="6" fillId="5" borderId="94" xfId="0" applyNumberFormat="1" applyFont="1" applyFill="1" applyBorder="1" applyAlignment="1">
      <alignment horizontal="center" vertical="center"/>
    </xf>
    <xf numFmtId="44" fontId="6" fillId="0" borderId="0" xfId="0" applyNumberFormat="1" applyFont="1" applyAlignment="1">
      <alignment horizontal="center" vertical="center"/>
    </xf>
    <xf numFmtId="44" fontId="6" fillId="5" borderId="102" xfId="0" applyNumberFormat="1" applyFont="1" applyFill="1" applyBorder="1" applyAlignment="1">
      <alignment horizontal="center" vertical="center"/>
    </xf>
    <xf numFmtId="44" fontId="4" fillId="15" borderId="104" xfId="0" applyNumberFormat="1" applyFont="1" applyFill="1" applyBorder="1" applyAlignment="1">
      <alignment vertical="center"/>
    </xf>
    <xf numFmtId="44" fontId="4" fillId="0" borderId="0" xfId="0" applyNumberFormat="1" applyFont="1" applyAlignment="1">
      <alignment vertical="center"/>
    </xf>
    <xf numFmtId="44" fontId="8" fillId="0" borderId="0" xfId="0" applyNumberFormat="1" applyFont="1" applyAlignment="1">
      <alignment vertical="center"/>
    </xf>
    <xf numFmtId="44" fontId="26" fillId="0" borderId="0" xfId="0" applyNumberFormat="1" applyFont="1" applyAlignment="1">
      <alignment vertical="center"/>
    </xf>
    <xf numFmtId="0" fontId="20" fillId="0" borderId="0" xfId="0" applyFont="1" applyAlignment="1">
      <alignment horizontal="center" vertical="center"/>
    </xf>
    <xf numFmtId="0" fontId="18" fillId="0" borderId="0" xfId="0" applyFont="1" applyAlignment="1">
      <alignment horizontal="right"/>
    </xf>
    <xf numFmtId="0" fontId="2" fillId="18" borderId="61" xfId="0" applyFont="1" applyFill="1" applyBorder="1" applyAlignment="1" applyProtection="1">
      <alignment horizontal="left"/>
      <protection locked="0"/>
    </xf>
    <xf numFmtId="0" fontId="2" fillId="0" borderId="0" xfId="0" applyFont="1" applyAlignment="1">
      <alignment horizontal="right" vertical="center"/>
    </xf>
    <xf numFmtId="0" fontId="2" fillId="18" borderId="1" xfId="0" applyFont="1" applyFill="1" applyBorder="1" applyAlignment="1" applyProtection="1">
      <alignment horizontal="left" vertical="center"/>
      <protection locked="0"/>
    </xf>
    <xf numFmtId="0" fontId="2" fillId="0" borderId="6" xfId="0" applyFont="1" applyBorder="1" applyAlignment="1" applyProtection="1">
      <alignment horizontal="right" vertical="center" wrapText="1"/>
      <protection locked="0"/>
    </xf>
    <xf numFmtId="0" fontId="2" fillId="0" borderId="0" xfId="0" applyFont="1" applyAlignment="1" applyProtection="1">
      <alignment horizontal="right" wrapText="1"/>
      <protection locked="0"/>
    </xf>
    <xf numFmtId="0" fontId="2" fillId="18" borderId="51" xfId="0" applyFont="1" applyFill="1" applyBorder="1" applyAlignment="1" applyProtection="1">
      <alignment horizontal="left" vertical="center"/>
      <protection locked="0"/>
    </xf>
    <xf numFmtId="0" fontId="2" fillId="18" borderId="52" xfId="0" applyFont="1" applyFill="1" applyBorder="1" applyAlignment="1" applyProtection="1">
      <alignment horizontal="left" vertical="center"/>
      <protection locked="0"/>
    </xf>
    <xf numFmtId="0" fontId="5" fillId="4" borderId="2" xfId="0" applyFont="1" applyFill="1" applyBorder="1" applyAlignment="1" applyProtection="1">
      <alignment horizontal="left" vertical="center"/>
      <protection locked="0"/>
    </xf>
    <xf numFmtId="0" fontId="5" fillId="4" borderId="5" xfId="0" applyFont="1" applyFill="1" applyBorder="1" applyAlignment="1" applyProtection="1">
      <alignment horizontal="left" vertical="center"/>
      <protection locked="0"/>
    </xf>
    <xf numFmtId="0" fontId="12" fillId="0" borderId="0" xfId="0" applyFont="1" applyAlignment="1">
      <alignment horizontal="left" vertical="top" wrapText="1"/>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43" fillId="0" borderId="0" xfId="0" applyFont="1" applyAlignment="1">
      <alignment horizontal="center" wrapText="1"/>
    </xf>
    <xf numFmtId="0" fontId="41" fillId="0" borderId="0" xfId="0" applyFont="1" applyAlignment="1">
      <alignment horizontal="center" wrapText="1"/>
    </xf>
    <xf numFmtId="44" fontId="25" fillId="0" borderId="0" xfId="0" applyNumberFormat="1" applyFont="1" applyAlignment="1">
      <alignment horizontal="center" vertical="center"/>
    </xf>
    <xf numFmtId="0" fontId="25" fillId="0" borderId="0" xfId="0"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xf>
    <xf numFmtId="44" fontId="9"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6" fillId="5" borderId="1" xfId="0" applyFont="1" applyFill="1" applyBorder="1" applyAlignment="1">
      <alignment horizontal="left" vertical="center"/>
    </xf>
    <xf numFmtId="8" fontId="41" fillId="16" borderId="2" xfId="0" applyNumberFormat="1" applyFont="1" applyFill="1" applyBorder="1" applyAlignment="1" applyProtection="1">
      <alignment horizontal="left"/>
      <protection locked="0"/>
    </xf>
    <xf numFmtId="0" fontId="41" fillId="16" borderId="3" xfId="0" applyFont="1" applyFill="1" applyBorder="1" applyAlignment="1" applyProtection="1">
      <alignment horizontal="left"/>
      <protection locked="0"/>
    </xf>
    <xf numFmtId="0" fontId="41" fillId="16" borderId="5" xfId="0" applyFont="1" applyFill="1" applyBorder="1" applyAlignment="1" applyProtection="1">
      <alignment horizontal="left"/>
      <protection locked="0"/>
    </xf>
    <xf numFmtId="0" fontId="12" fillId="0" borderId="0" xfId="0" applyFont="1" applyAlignment="1">
      <alignment horizontal="center" vertical="center"/>
    </xf>
    <xf numFmtId="0" fontId="6" fillId="5" borderId="95" xfId="0" applyFont="1" applyFill="1" applyBorder="1" applyAlignment="1">
      <alignment horizontal="center" vertical="center"/>
    </xf>
    <xf numFmtId="0" fontId="6" fillId="5" borderId="99" xfId="0" applyFont="1" applyFill="1" applyBorder="1" applyAlignment="1">
      <alignment horizontal="center" vertical="center"/>
    </xf>
    <xf numFmtId="44" fontId="5" fillId="2" borderId="1" xfId="0" applyNumberFormat="1" applyFont="1" applyFill="1" applyBorder="1" applyAlignment="1">
      <alignment horizontal="center" vertical="center"/>
    </xf>
    <xf numFmtId="44" fontId="5" fillId="2" borderId="100" xfId="0" applyNumberFormat="1" applyFont="1" applyFill="1" applyBorder="1" applyAlignment="1">
      <alignment horizontal="center" vertical="center"/>
    </xf>
    <xf numFmtId="0" fontId="6" fillId="5" borderId="97" xfId="0" applyFont="1" applyFill="1" applyBorder="1" applyAlignment="1">
      <alignment horizontal="center" vertical="center"/>
    </xf>
    <xf numFmtId="0" fontId="6" fillId="5" borderId="98"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100" xfId="0" applyFont="1" applyFill="1" applyBorder="1" applyAlignment="1">
      <alignment horizontal="center" vertical="center"/>
    </xf>
    <xf numFmtId="44" fontId="4" fillId="15" borderId="93" xfId="0" applyNumberFormat="1" applyFont="1" applyFill="1" applyBorder="1" applyAlignment="1">
      <alignment horizontal="center" vertical="center"/>
    </xf>
    <xf numFmtId="44" fontId="4" fillId="15" borderId="104" xfId="0" applyNumberFormat="1" applyFont="1" applyFill="1" applyBorder="1" applyAlignment="1">
      <alignment horizontal="center" vertical="center"/>
    </xf>
    <xf numFmtId="0" fontId="4" fillId="15" borderId="1" xfId="0" applyFont="1" applyFill="1" applyBorder="1" applyAlignment="1">
      <alignment horizontal="center" vertical="center"/>
    </xf>
    <xf numFmtId="0" fontId="4" fillId="15" borderId="100" xfId="0" applyFont="1" applyFill="1" applyBorder="1" applyAlignment="1">
      <alignment horizontal="center" vertical="center"/>
    </xf>
    <xf numFmtId="44" fontId="38" fillId="2" borderId="13" xfId="0" applyNumberFormat="1" applyFont="1" applyFill="1" applyBorder="1" applyAlignment="1">
      <alignment horizontal="center" vertical="center"/>
    </xf>
    <xf numFmtId="44" fontId="38" fillId="2" borderId="103" xfId="0" applyNumberFormat="1" applyFont="1" applyFill="1" applyBorder="1" applyAlignment="1">
      <alignment horizontal="center" vertical="center"/>
    </xf>
    <xf numFmtId="0" fontId="5" fillId="11" borderId="36" xfId="0" applyFont="1" applyFill="1" applyBorder="1" applyAlignment="1">
      <alignment horizontal="center"/>
    </xf>
    <xf numFmtId="0" fontId="5" fillId="11" borderId="37" xfId="0" applyFont="1" applyFill="1" applyBorder="1" applyAlignment="1">
      <alignment horizontal="center"/>
    </xf>
    <xf numFmtId="0" fontId="5" fillId="11" borderId="63" xfId="0" applyFont="1" applyFill="1" applyBorder="1" applyAlignment="1">
      <alignment horizontal="center"/>
    </xf>
    <xf numFmtId="0" fontId="5" fillId="11" borderId="64" xfId="0" applyFont="1" applyFill="1" applyBorder="1" applyAlignment="1">
      <alignment horizontal="center"/>
    </xf>
    <xf numFmtId="0" fontId="18" fillId="0" borderId="0" xfId="0" applyFont="1" applyAlignment="1">
      <alignment horizontal="left" vertical="top" wrapText="1"/>
    </xf>
    <xf numFmtId="0" fontId="10" fillId="7" borderId="0" xfId="0" applyFont="1" applyFill="1" applyAlignment="1">
      <alignment horizontal="left" vertical="top"/>
    </xf>
    <xf numFmtId="0" fontId="18" fillId="0" borderId="6"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18" fillId="0" borderId="25" xfId="0" applyFont="1" applyBorder="1" applyAlignment="1">
      <alignment horizontal="left" vertical="top" wrapText="1"/>
    </xf>
    <xf numFmtId="0" fontId="18" fillId="0" borderId="26" xfId="0" applyFont="1" applyBorder="1" applyAlignment="1">
      <alignment horizontal="left" vertical="top" wrapText="1"/>
    </xf>
    <xf numFmtId="0" fontId="18" fillId="0" borderId="27" xfId="0" applyFont="1" applyBorder="1" applyAlignment="1">
      <alignment horizontal="left" vertical="top" wrapText="1"/>
    </xf>
    <xf numFmtId="0" fontId="18" fillId="0" borderId="28" xfId="0" applyFont="1" applyBorder="1" applyAlignment="1">
      <alignment horizontal="left" vertical="top" wrapText="1"/>
    </xf>
    <xf numFmtId="0" fontId="18" fillId="0" borderId="29" xfId="0" applyFont="1" applyBorder="1" applyAlignment="1">
      <alignment horizontal="left" vertical="top" wrapText="1"/>
    </xf>
    <xf numFmtId="0" fontId="22" fillId="0" borderId="0" xfId="0" applyFont="1" applyAlignment="1">
      <alignment horizontal="left" vertical="top" wrapText="1"/>
    </xf>
    <xf numFmtId="0" fontId="22" fillId="0" borderId="46" xfId="0" applyFont="1" applyBorder="1" applyAlignment="1">
      <alignment horizontal="left" vertical="top" wrapText="1"/>
    </xf>
    <xf numFmtId="0" fontId="10" fillId="0" borderId="0" xfId="0" applyFont="1" applyAlignment="1">
      <alignment horizontal="left" vertical="center"/>
    </xf>
    <xf numFmtId="0" fontId="21" fillId="0" borderId="0" xfId="0" applyFont="1" applyAlignment="1">
      <alignment horizontal="left" vertical="top" wrapText="1"/>
    </xf>
    <xf numFmtId="0" fontId="21" fillId="0" borderId="46" xfId="0" applyFont="1" applyBorder="1" applyAlignment="1">
      <alignment horizontal="left" vertical="top" wrapText="1"/>
    </xf>
    <xf numFmtId="0" fontId="39" fillId="0" borderId="0" xfId="0" applyFont="1" applyAlignment="1">
      <alignment horizontal="left" vertical="top" wrapText="1"/>
    </xf>
    <xf numFmtId="0" fontId="4" fillId="3" borderId="1" xfId="0" applyFont="1" applyFill="1" applyBorder="1" applyAlignment="1">
      <alignment horizontal="center" vertical="center"/>
    </xf>
    <xf numFmtId="0" fontId="31" fillId="0" borderId="0" xfId="0" applyFont="1" applyAlignment="1">
      <alignment horizontal="left" vertical="top" wrapText="1"/>
    </xf>
    <xf numFmtId="0" fontId="4" fillId="3" borderId="61" xfId="0" applyFont="1" applyFill="1" applyBorder="1" applyAlignment="1">
      <alignment horizontal="center" vertical="center"/>
    </xf>
    <xf numFmtId="0" fontId="4" fillId="3" borderId="114" xfId="0" applyFont="1" applyFill="1" applyBorder="1" applyAlignment="1">
      <alignment horizontal="left" vertical="center"/>
    </xf>
    <xf numFmtId="0" fontId="4" fillId="3" borderId="112" xfId="0" applyFont="1" applyFill="1" applyBorder="1" applyAlignment="1">
      <alignment horizontal="left" vertical="center"/>
    </xf>
    <xf numFmtId="0" fontId="4" fillId="3" borderId="113" xfId="0" applyFont="1" applyFill="1" applyBorder="1" applyAlignment="1">
      <alignment horizontal="left" vertical="center"/>
    </xf>
    <xf numFmtId="0" fontId="44" fillId="0" borderId="58" xfId="0" applyFont="1" applyBorder="1" applyAlignment="1">
      <alignment horizontal="center" wrapText="1"/>
    </xf>
    <xf numFmtId="0" fontId="30" fillId="0" borderId="0" xfId="0" applyFont="1" applyAlignment="1">
      <alignment horizontal="center"/>
    </xf>
    <xf numFmtId="0" fontId="22" fillId="0" borderId="79" xfId="0" applyFont="1" applyBorder="1" applyAlignment="1">
      <alignment horizontal="left" vertical="top" wrapText="1"/>
    </xf>
    <xf numFmtId="0" fontId="22" fillId="0" borderId="58" xfId="0" applyFont="1" applyBorder="1" applyAlignment="1">
      <alignment horizontal="left" vertical="top" wrapText="1"/>
    </xf>
    <xf numFmtId="0" fontId="7" fillId="4" borderId="7" xfId="0" applyFont="1" applyFill="1" applyBorder="1" applyAlignment="1" applyProtection="1">
      <alignment horizontal="left" vertical="top" wrapText="1"/>
      <protection locked="0"/>
    </xf>
    <xf numFmtId="0" fontId="4" fillId="4" borderId="6" xfId="0" applyFont="1" applyFill="1" applyBorder="1" applyAlignment="1" applyProtection="1">
      <alignment horizontal="left" vertical="top" wrapText="1"/>
      <protection locked="0"/>
    </xf>
    <xf numFmtId="0" fontId="4" fillId="4" borderId="8" xfId="0" applyFont="1" applyFill="1" applyBorder="1" applyAlignment="1" applyProtection="1">
      <alignment horizontal="left" vertical="top" wrapText="1"/>
      <protection locked="0"/>
    </xf>
    <xf numFmtId="0" fontId="4" fillId="4" borderId="9" xfId="0" applyFont="1" applyFill="1" applyBorder="1" applyAlignment="1" applyProtection="1">
      <alignment horizontal="left" vertical="top" wrapText="1"/>
      <protection locked="0"/>
    </xf>
    <xf numFmtId="0" fontId="4" fillId="4" borderId="0" xfId="0" applyFont="1" applyFill="1" applyAlignment="1" applyProtection="1">
      <alignment horizontal="left" vertical="top" wrapText="1"/>
      <protection locked="0"/>
    </xf>
    <xf numFmtId="0" fontId="4" fillId="4" borderId="10" xfId="0" applyFont="1" applyFill="1" applyBorder="1" applyAlignment="1" applyProtection="1">
      <alignment horizontal="left" vertical="top" wrapText="1"/>
      <protection locked="0"/>
    </xf>
    <xf numFmtId="0" fontId="4" fillId="4" borderId="83" xfId="0" applyFont="1" applyFill="1" applyBorder="1" applyAlignment="1" applyProtection="1">
      <alignment horizontal="left" vertical="top" wrapText="1"/>
      <protection locked="0"/>
    </xf>
    <xf numFmtId="0" fontId="4" fillId="4" borderId="45" xfId="0" applyFont="1" applyFill="1" applyBorder="1" applyAlignment="1" applyProtection="1">
      <alignment horizontal="left" vertical="top" wrapText="1"/>
      <protection locked="0"/>
    </xf>
    <xf numFmtId="0" fontId="4" fillId="4" borderId="84" xfId="0" applyFont="1" applyFill="1" applyBorder="1" applyAlignment="1" applyProtection="1">
      <alignment horizontal="left" vertical="top" wrapText="1"/>
      <protection locked="0"/>
    </xf>
    <xf numFmtId="0" fontId="41" fillId="16" borderId="2" xfId="0" applyFont="1" applyFill="1" applyBorder="1" applyAlignment="1" applyProtection="1">
      <protection locked="0"/>
    </xf>
    <xf numFmtId="0" fontId="41" fillId="16" borderId="3" xfId="0" applyFont="1" applyFill="1" applyBorder="1" applyAlignment="1" applyProtection="1">
      <protection locked="0"/>
    </xf>
    <xf numFmtId="0" fontId="41" fillId="16" borderId="5" xfId="0" applyFont="1" applyFill="1" applyBorder="1" applyAlignment="1" applyProtection="1">
      <protection locked="0"/>
    </xf>
    <xf numFmtId="0" fontId="41" fillId="16" borderId="88" xfId="0" applyFont="1" applyFill="1" applyBorder="1" applyAlignment="1" applyProtection="1">
      <protection locked="0"/>
    </xf>
    <xf numFmtId="0" fontId="41" fillId="16" borderId="89" xfId="0" applyFont="1" applyFill="1" applyBorder="1" applyAlignment="1" applyProtection="1">
      <protection locked="0"/>
    </xf>
    <xf numFmtId="0" fontId="41" fillId="16" borderId="90" xfId="0" applyFont="1" applyFill="1" applyBorder="1" applyAlignment="1" applyProtection="1">
      <protection locked="0"/>
    </xf>
    <xf numFmtId="14" fontId="18" fillId="16" borderId="91" xfId="0" applyNumberFormat="1" applyFont="1" applyFill="1" applyBorder="1" applyAlignment="1" applyProtection="1">
      <protection locked="0"/>
    </xf>
    <xf numFmtId="0" fontId="41" fillId="16" borderId="87" xfId="0" applyFont="1" applyFill="1" applyBorder="1" applyAlignment="1" applyProtection="1">
      <protection locked="0"/>
    </xf>
    <xf numFmtId="14" fontId="41" fillId="16" borderId="51" xfId="0" applyNumberFormat="1" applyFont="1" applyFill="1" applyBorder="1" applyAlignment="1" applyProtection="1">
      <protection locked="0"/>
    </xf>
    <xf numFmtId="0" fontId="41" fillId="16" borderId="52" xfId="0" applyFont="1" applyFill="1" applyBorder="1" applyAlignment="1" applyProtection="1">
      <protection locked="0"/>
    </xf>
    <xf numFmtId="0" fontId="40" fillId="17" borderId="3" xfId="0" applyFont="1" applyFill="1" applyBorder="1" applyAlignment="1" applyProtection="1">
      <protection locked="0"/>
    </xf>
    <xf numFmtId="0" fontId="40" fillId="17" borderId="47" xfId="0" applyFont="1" applyFill="1" applyBorder="1" applyAlignment="1" applyProtection="1">
      <protection locked="0"/>
    </xf>
    <xf numFmtId="0" fontId="40" fillId="17" borderId="2" xfId="0" applyFont="1" applyFill="1" applyBorder="1" applyAlignment="1" applyProtection="1">
      <protection locked="0"/>
    </xf>
    <xf numFmtId="0" fontId="22" fillId="17" borderId="2" xfId="0" applyFont="1" applyFill="1" applyBorder="1" applyAlignment="1" applyProtection="1">
      <protection locked="0"/>
    </xf>
  </cellXfs>
  <cellStyles count="3">
    <cellStyle name="Currency" xfId="1" builtinId="4"/>
    <cellStyle name="Normal" xfId="0" builtinId="0"/>
    <cellStyle name="Percent" xfId="2" builtinId="5"/>
  </cellStyles>
  <dxfs count="4">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FE7"/>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495300</xdr:colOff>
      <xdr:row>0</xdr:row>
      <xdr:rowOff>133350</xdr:rowOff>
    </xdr:from>
    <xdr:to>
      <xdr:col>5</xdr:col>
      <xdr:colOff>2614</xdr:colOff>
      <xdr:row>2</xdr:row>
      <xdr:rowOff>389890</xdr:rowOff>
    </xdr:to>
    <xdr:pic>
      <xdr:nvPicPr>
        <xdr:cNvPr id="2" name="Picture 1">
          <a:extLst>
            <a:ext uri="{FF2B5EF4-FFF2-40B4-BE49-F238E27FC236}">
              <a16:creationId xmlns:a16="http://schemas.microsoft.com/office/drawing/2014/main" id="{055D0536-BF31-7868-B199-969B7FBC7F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29075" y="133350"/>
          <a:ext cx="1866900" cy="672465"/>
        </a:xfrm>
        <a:prstGeom prst="rect">
          <a:avLst/>
        </a:prstGeom>
        <a:extLst>
          <a:ext uri="{FAA26D3D-D897-4be2-8F04-BA451C77F1D7}">
            <ma14:placeholderFlag xmlns:lc="http://schemas.openxmlformats.org/drawingml/2006/lockedCanvas"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sdtdh="http://schemas.microsoft.com/office/word/2020/wordml/sdtdatahash"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oel="http://schemas.microsoft.com/office/2019/extlst"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30</xdr:row>
      <xdr:rowOff>142875</xdr:rowOff>
    </xdr:from>
    <xdr:to>
      <xdr:col>5</xdr:col>
      <xdr:colOff>952500</xdr:colOff>
      <xdr:row>30</xdr:row>
      <xdr:rowOff>457200</xdr:rowOff>
    </xdr:to>
    <xdr:sp macro="" textlink="">
      <xdr:nvSpPr>
        <xdr:cNvPr id="2" name="Left Arrow 1">
          <a:extLst>
            <a:ext uri="{FF2B5EF4-FFF2-40B4-BE49-F238E27FC236}">
              <a16:creationId xmlns:a16="http://schemas.microsoft.com/office/drawing/2014/main" id="{CD3D926A-28C2-CDC9-07ED-143BC230CA6F}"/>
            </a:ext>
          </a:extLst>
        </xdr:cNvPr>
        <xdr:cNvSpPr/>
      </xdr:nvSpPr>
      <xdr:spPr>
        <a:xfrm>
          <a:off x="5381625" y="7648575"/>
          <a:ext cx="809625" cy="314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B789E-F6BF-4C9A-9495-6A759F524256}">
  <sheetPr>
    <tabColor theme="4" tint="-0.499984740745262"/>
    <pageSetUpPr fitToPage="1"/>
  </sheetPr>
  <dimension ref="A1:L53"/>
  <sheetViews>
    <sheetView showGridLines="0" tabSelected="1" zoomScale="85" zoomScaleNormal="85" workbookViewId="0">
      <selection activeCell="F14" sqref="F14"/>
    </sheetView>
  </sheetViews>
  <sheetFormatPr defaultColWidth="9.140625" defaultRowHeight="15.75" customHeight="1"/>
  <cols>
    <col min="1" max="1" width="5.42578125" style="318" customWidth="1"/>
    <col min="2" max="2" width="35.140625" style="318" customWidth="1"/>
    <col min="3" max="7" width="17.85546875" style="318" customWidth="1"/>
    <col min="8" max="8" width="35" style="318" customWidth="1"/>
    <col min="9" max="9" width="7.85546875" style="319" customWidth="1"/>
    <col min="10" max="10" width="23.7109375" style="319" customWidth="1"/>
    <col min="11" max="12" width="9.140625" style="319"/>
    <col min="13" max="16384" width="9.140625" style="318"/>
  </cols>
  <sheetData>
    <row r="1" spans="1:10" ht="15.6">
      <c r="B1" s="389"/>
      <c r="C1" s="389"/>
      <c r="D1" s="389"/>
      <c r="E1" s="389"/>
      <c r="F1" s="389"/>
      <c r="G1" s="110"/>
    </row>
    <row r="2" spans="1:10" ht="15.6">
      <c r="B2" s="389"/>
      <c r="C2" s="389"/>
      <c r="D2" s="389"/>
      <c r="E2" s="389"/>
      <c r="F2" s="389"/>
      <c r="G2" s="110"/>
      <c r="H2" s="111"/>
      <c r="I2" s="112"/>
    </row>
    <row r="3" spans="1:10" ht="33.75" customHeight="1">
      <c r="B3" s="389"/>
      <c r="C3" s="389"/>
      <c r="D3" s="389"/>
      <c r="E3" s="389"/>
      <c r="F3" s="389"/>
      <c r="G3" s="110"/>
      <c r="H3" s="111"/>
      <c r="I3" s="112"/>
      <c r="J3" s="320"/>
    </row>
    <row r="4" spans="1:10" ht="16.5" customHeight="1">
      <c r="B4" s="371" t="s">
        <v>0</v>
      </c>
      <c r="C4" s="371"/>
      <c r="D4" s="372"/>
      <c r="E4" s="372"/>
      <c r="F4" s="372"/>
      <c r="G4" s="372"/>
      <c r="H4" s="372"/>
      <c r="I4" s="112"/>
      <c r="J4" s="320" t="s">
        <v>1</v>
      </c>
    </row>
    <row r="5" spans="1:10" ht="31.5" customHeight="1">
      <c r="B5" s="321"/>
      <c r="C5" s="321"/>
      <c r="D5" s="373" t="s">
        <v>2</v>
      </c>
      <c r="E5" s="373"/>
      <c r="F5" s="373"/>
      <c r="G5" s="369" t="s">
        <v>3</v>
      </c>
      <c r="H5" s="370" t="s">
        <v>4</v>
      </c>
      <c r="I5" s="112"/>
      <c r="J5" s="320"/>
    </row>
    <row r="6" spans="1:10" ht="30" customHeight="1">
      <c r="B6" s="371"/>
      <c r="C6" s="371"/>
      <c r="D6" s="374" t="s">
        <v>5</v>
      </c>
      <c r="E6" s="374"/>
      <c r="F6" s="374"/>
      <c r="G6" s="375"/>
      <c r="H6" s="376"/>
      <c r="I6" s="112"/>
      <c r="J6" s="320" t="s">
        <v>6</v>
      </c>
    </row>
    <row r="7" spans="1:10" ht="16.5" customHeight="1">
      <c r="B7" s="371" t="s">
        <v>7</v>
      </c>
      <c r="C7" s="371"/>
      <c r="D7" s="451"/>
      <c r="E7" s="452"/>
      <c r="F7" s="452"/>
      <c r="G7" s="452"/>
      <c r="H7" s="453"/>
      <c r="I7" s="112"/>
      <c r="J7" s="320" t="s">
        <v>8</v>
      </c>
    </row>
    <row r="8" spans="1:10" ht="16.5" customHeight="1">
      <c r="B8" s="371" t="s">
        <v>9</v>
      </c>
      <c r="C8" s="371"/>
      <c r="D8" s="322" t="s">
        <v>10</v>
      </c>
      <c r="E8" s="291"/>
      <c r="F8" s="323" t="s">
        <v>11</v>
      </c>
      <c r="G8" s="292"/>
      <c r="H8" s="324"/>
      <c r="I8" s="112"/>
      <c r="J8" s="320" t="s">
        <v>12</v>
      </c>
    </row>
    <row r="9" spans="1:10" ht="16.5" customHeight="1">
      <c r="B9" s="371" t="s">
        <v>13</v>
      </c>
      <c r="C9" s="371"/>
      <c r="D9" s="394"/>
      <c r="E9" s="395"/>
      <c r="F9" s="395"/>
      <c r="G9" s="395"/>
      <c r="H9" s="396"/>
      <c r="I9" s="112"/>
      <c r="J9" s="320" t="s">
        <v>14</v>
      </c>
    </row>
    <row r="10" spans="1:10" ht="16.5" customHeight="1">
      <c r="B10" s="371" t="s">
        <v>15</v>
      </c>
      <c r="C10" s="371"/>
      <c r="D10" s="454"/>
      <c r="E10" s="455"/>
      <c r="F10" s="455"/>
      <c r="G10" s="455"/>
      <c r="H10" s="456"/>
      <c r="I10" s="112"/>
      <c r="J10" s="320"/>
    </row>
    <row r="11" spans="1:10" ht="16.5" customHeight="1">
      <c r="B11" s="371" t="s">
        <v>16</v>
      </c>
      <c r="C11" s="371"/>
      <c r="D11" s="457"/>
      <c r="E11" s="458"/>
      <c r="F11" s="325"/>
      <c r="G11" s="326" t="s">
        <v>3</v>
      </c>
      <c r="H11" s="293"/>
      <c r="I11" s="112"/>
    </row>
    <row r="12" spans="1:10" ht="16.5" customHeight="1">
      <c r="B12" s="371" t="s">
        <v>17</v>
      </c>
      <c r="C12" s="371"/>
      <c r="D12" s="459"/>
      <c r="E12" s="460"/>
      <c r="F12" s="325"/>
      <c r="G12" s="382" t="s">
        <v>18</v>
      </c>
      <c r="H12" s="383"/>
      <c r="I12" s="112"/>
    </row>
    <row r="13" spans="1:10" ht="16.5" customHeight="1">
      <c r="B13" s="371" t="s">
        <v>19</v>
      </c>
      <c r="C13" s="371"/>
      <c r="D13" s="459"/>
      <c r="E13" s="460"/>
      <c r="F13" s="325"/>
      <c r="G13" s="383"/>
      <c r="H13" s="383"/>
      <c r="I13" s="112"/>
    </row>
    <row r="14" spans="1:10" ht="37.5" customHeight="1">
      <c r="B14" s="321"/>
      <c r="C14" s="321"/>
      <c r="D14" s="327"/>
      <c r="E14" s="327"/>
      <c r="G14" s="379"/>
      <c r="H14" s="379"/>
      <c r="I14" s="112"/>
    </row>
    <row r="15" spans="1:10" ht="18.75" customHeight="1">
      <c r="A15" s="328"/>
      <c r="B15" s="391" t="s">
        <v>20</v>
      </c>
      <c r="C15" s="391"/>
      <c r="D15" s="391"/>
      <c r="E15" s="391"/>
      <c r="F15" s="391"/>
      <c r="G15" s="391"/>
      <c r="H15" s="391"/>
      <c r="I15" s="329"/>
    </row>
    <row r="16" spans="1:10" ht="18.75" customHeight="1">
      <c r="A16" s="328"/>
      <c r="B16" s="391"/>
      <c r="C16" s="391"/>
      <c r="D16" s="391"/>
      <c r="E16" s="391"/>
      <c r="F16" s="391"/>
      <c r="G16" s="391"/>
      <c r="H16" s="391"/>
      <c r="I16" s="329"/>
    </row>
    <row r="17" spans="1:9" ht="18.75" customHeight="1">
      <c r="A17" s="328"/>
      <c r="B17" s="391"/>
      <c r="C17" s="391"/>
      <c r="D17" s="391"/>
      <c r="E17" s="391"/>
      <c r="F17" s="391"/>
      <c r="G17" s="391"/>
      <c r="H17" s="391"/>
      <c r="I17" s="329"/>
    </row>
    <row r="18" spans="1:9" ht="18.75" customHeight="1">
      <c r="A18" s="328"/>
      <c r="B18" s="391"/>
      <c r="C18" s="391"/>
      <c r="D18" s="391"/>
      <c r="E18" s="391"/>
      <c r="F18" s="391"/>
      <c r="G18" s="391"/>
      <c r="H18" s="391"/>
      <c r="I18" s="329"/>
    </row>
    <row r="19" spans="1:9" ht="8.4499999999999993" customHeight="1">
      <c r="A19" s="328"/>
      <c r="B19" s="392"/>
      <c r="C19" s="392"/>
      <c r="D19" s="392"/>
      <c r="E19" s="392"/>
      <c r="F19" s="392"/>
      <c r="G19" s="392"/>
      <c r="H19" s="392"/>
    </row>
    <row r="20" spans="1:9" ht="15.6">
      <c r="B20" s="393" t="s">
        <v>21</v>
      </c>
      <c r="C20" s="393"/>
      <c r="D20" s="393"/>
      <c r="E20" s="393"/>
      <c r="F20" s="393"/>
      <c r="G20" s="393"/>
      <c r="H20" s="393"/>
    </row>
    <row r="21" spans="1:9" ht="15.6">
      <c r="B21" s="330" t="s">
        <v>22</v>
      </c>
      <c r="C21" s="330" t="s">
        <v>23</v>
      </c>
      <c r="D21" s="380" t="s">
        <v>24</v>
      </c>
      <c r="E21" s="381"/>
      <c r="F21" s="380" t="s">
        <v>25</v>
      </c>
      <c r="G21" s="381"/>
      <c r="H21" s="331" t="s">
        <v>26</v>
      </c>
    </row>
    <row r="22" spans="1:9" ht="15.6" customHeight="1">
      <c r="B22" s="294"/>
      <c r="C22" s="295"/>
      <c r="D22" s="461"/>
      <c r="E22" s="462"/>
      <c r="F22" s="461"/>
      <c r="G22" s="462"/>
      <c r="H22" s="295"/>
    </row>
    <row r="23" spans="1:9" ht="15.6" customHeight="1">
      <c r="B23" s="296"/>
      <c r="C23" s="296"/>
      <c r="D23" s="463"/>
      <c r="E23" s="462"/>
      <c r="F23" s="461"/>
      <c r="G23" s="462"/>
      <c r="H23" s="297"/>
    </row>
    <row r="24" spans="1:9" ht="15.6" customHeight="1">
      <c r="B24" s="296"/>
      <c r="C24" s="296"/>
      <c r="D24" s="463"/>
      <c r="E24" s="462"/>
      <c r="F24" s="461"/>
      <c r="G24" s="462"/>
      <c r="H24" s="297"/>
    </row>
    <row r="25" spans="1:9" ht="15.6" customHeight="1">
      <c r="B25" s="296"/>
      <c r="C25" s="296"/>
      <c r="D25" s="464"/>
      <c r="E25" s="462"/>
      <c r="F25" s="461"/>
      <c r="G25" s="462"/>
      <c r="H25" s="297"/>
    </row>
    <row r="26" spans="1:9" ht="15.6" customHeight="1">
      <c r="B26" s="296"/>
      <c r="C26" s="296"/>
      <c r="D26" s="463"/>
      <c r="E26" s="462"/>
      <c r="F26" s="461"/>
      <c r="G26" s="462"/>
      <c r="H26" s="297"/>
    </row>
    <row r="27" spans="1:9" ht="15.6">
      <c r="B27" s="16"/>
      <c r="C27" s="16"/>
      <c r="D27" s="377"/>
      <c r="E27" s="378"/>
      <c r="F27" s="377"/>
      <c r="G27" s="378"/>
      <c r="H27" s="69"/>
    </row>
    <row r="29" spans="1:9" ht="15.6">
      <c r="B29" s="332"/>
      <c r="C29" s="397" t="s">
        <v>27</v>
      </c>
      <c r="D29" s="397"/>
      <c r="E29" s="397"/>
      <c r="F29" s="397"/>
      <c r="G29" s="397"/>
      <c r="H29" s="334"/>
    </row>
    <row r="30" spans="1:9" ht="15.95" thickBot="1">
      <c r="B30" s="333"/>
      <c r="C30" s="397" t="s">
        <v>28</v>
      </c>
      <c r="D30" s="397"/>
      <c r="E30" s="397"/>
      <c r="F30" s="397"/>
      <c r="G30" s="397"/>
      <c r="H30" s="334"/>
    </row>
    <row r="31" spans="1:9" ht="15.95" thickBot="1">
      <c r="B31" s="398" t="s">
        <v>29</v>
      </c>
      <c r="C31" s="335"/>
      <c r="D31" s="402" t="s">
        <v>30</v>
      </c>
      <c r="E31" s="403"/>
      <c r="F31" s="336"/>
      <c r="G31" s="337"/>
      <c r="H31" s="403" t="s">
        <v>31</v>
      </c>
      <c r="I31" s="338"/>
    </row>
    <row r="32" spans="1:9" s="328" customFormat="1" ht="49.5" customHeight="1">
      <c r="A32" s="338"/>
      <c r="B32" s="399"/>
      <c r="C32" s="339" t="s">
        <v>32</v>
      </c>
      <c r="D32" s="404"/>
      <c r="E32" s="405"/>
      <c r="F32" s="71"/>
      <c r="G32" s="340" t="s">
        <v>33</v>
      </c>
      <c r="H32" s="405" t="s">
        <v>34</v>
      </c>
      <c r="I32" s="338"/>
    </row>
    <row r="33" spans="1:12" ht="15.6">
      <c r="A33" s="390"/>
      <c r="B33" s="341" t="s">
        <v>35</v>
      </c>
      <c r="C33" s="342">
        <f>Wages!D36</f>
        <v>0</v>
      </c>
      <c r="D33" s="400">
        <f>C33</f>
        <v>0</v>
      </c>
      <c r="E33" s="401"/>
      <c r="F33" s="343"/>
      <c r="G33" s="344">
        <f>Wages!D37</f>
        <v>0</v>
      </c>
      <c r="H33" s="345">
        <f>G33+C33</f>
        <v>0</v>
      </c>
      <c r="I33" s="346"/>
      <c r="K33" s="318"/>
      <c r="L33" s="318"/>
    </row>
    <row r="34" spans="1:12" ht="15.6">
      <c r="A34" s="390"/>
      <c r="B34" s="341" t="s">
        <v>36</v>
      </c>
      <c r="C34" s="342">
        <f>Benefits!D35</f>
        <v>0</v>
      </c>
      <c r="D34" s="400">
        <f t="shared" ref="D34:D43" si="0">C34</f>
        <v>0</v>
      </c>
      <c r="E34" s="401"/>
      <c r="F34" s="343"/>
      <c r="G34" s="344">
        <f>Benefits!D36</f>
        <v>0</v>
      </c>
      <c r="H34" s="345">
        <f>G34+C34</f>
        <v>0</v>
      </c>
      <c r="I34" s="346"/>
      <c r="K34" s="318"/>
      <c r="L34" s="318"/>
    </row>
    <row r="35" spans="1:12" ht="15.6">
      <c r="A35" s="390"/>
      <c r="B35" s="341" t="s">
        <v>37</v>
      </c>
      <c r="C35" s="342">
        <f ca="1">'Office Operations'!D40</f>
        <v>0</v>
      </c>
      <c r="D35" s="400">
        <f t="shared" ca="1" si="0"/>
        <v>0</v>
      </c>
      <c r="E35" s="401"/>
      <c r="F35" s="343"/>
      <c r="G35" s="344">
        <f ca="1">'Office Operations'!D41</f>
        <v>0</v>
      </c>
      <c r="H35" s="345">
        <f ca="1">G35+C35</f>
        <v>0</v>
      </c>
      <c r="I35" s="346"/>
      <c r="K35" s="318"/>
      <c r="L35" s="318"/>
    </row>
    <row r="36" spans="1:12" ht="15.6">
      <c r="A36" s="390"/>
      <c r="B36" s="341" t="s">
        <v>38</v>
      </c>
      <c r="C36" s="342">
        <f>Travel!D38</f>
        <v>0</v>
      </c>
      <c r="D36" s="400">
        <f t="shared" si="0"/>
        <v>0</v>
      </c>
      <c r="E36" s="401"/>
      <c r="F36" s="343"/>
      <c r="G36" s="344">
        <f>Travel!D39</f>
        <v>0</v>
      </c>
      <c r="H36" s="345">
        <f>G36+C36</f>
        <v>0</v>
      </c>
      <c r="I36" s="346"/>
      <c r="K36" s="318"/>
      <c r="L36" s="318"/>
    </row>
    <row r="37" spans="1:12" ht="15.6">
      <c r="A37" s="390"/>
      <c r="B37" s="341" t="s">
        <v>39</v>
      </c>
      <c r="C37" s="342">
        <f>Equipment!D28</f>
        <v>0</v>
      </c>
      <c r="D37" s="400">
        <f t="shared" si="0"/>
        <v>0</v>
      </c>
      <c r="E37" s="401"/>
      <c r="F37" s="343"/>
      <c r="G37" s="344">
        <f>Equipment!D29</f>
        <v>0</v>
      </c>
      <c r="H37" s="345">
        <f>G37+C37</f>
        <v>0</v>
      </c>
      <c r="I37" s="346"/>
      <c r="K37" s="318"/>
      <c r="L37" s="318"/>
    </row>
    <row r="38" spans="1:12" ht="15.6">
      <c r="A38" s="390"/>
      <c r="B38" s="341" t="s">
        <v>40</v>
      </c>
      <c r="C38" s="342">
        <f>Supplies!D41</f>
        <v>0</v>
      </c>
      <c r="D38" s="400">
        <f t="shared" si="0"/>
        <v>0</v>
      </c>
      <c r="E38" s="401"/>
      <c r="F38" s="343"/>
      <c r="G38" s="344">
        <f>Supplies!D42</f>
        <v>0</v>
      </c>
      <c r="H38" s="345">
        <f>G38+C38</f>
        <v>0</v>
      </c>
      <c r="I38" s="346"/>
      <c r="K38" s="318"/>
      <c r="L38" s="318"/>
    </row>
    <row r="39" spans="1:12" ht="15.6">
      <c r="A39" s="390"/>
      <c r="B39" s="341" t="s">
        <v>41</v>
      </c>
      <c r="C39" s="342">
        <f>'Training and Outreach'!D37</f>
        <v>0</v>
      </c>
      <c r="D39" s="400">
        <f t="shared" si="0"/>
        <v>0</v>
      </c>
      <c r="E39" s="401"/>
      <c r="F39" s="343"/>
      <c r="G39" s="344">
        <f>'Training and Outreach'!D38</f>
        <v>0</v>
      </c>
      <c r="H39" s="345">
        <f>G39+C39</f>
        <v>0</v>
      </c>
      <c r="I39" s="346"/>
      <c r="K39" s="318"/>
      <c r="L39" s="318"/>
    </row>
    <row r="40" spans="1:12" ht="15.6">
      <c r="A40" s="390"/>
      <c r="B40" s="341" t="s">
        <v>42</v>
      </c>
      <c r="C40" s="342">
        <f>'Contract and Consulting'!D40</f>
        <v>0</v>
      </c>
      <c r="D40" s="400">
        <f t="shared" si="0"/>
        <v>0</v>
      </c>
      <c r="E40" s="401"/>
      <c r="F40" s="343"/>
      <c r="G40" s="344">
        <f>'Contract and Consulting'!D41</f>
        <v>0</v>
      </c>
      <c r="H40" s="345">
        <f>G40+C40</f>
        <v>0</v>
      </c>
      <c r="I40" s="346"/>
      <c r="J40" s="319" t="s">
        <v>43</v>
      </c>
      <c r="K40" s="318"/>
      <c r="L40" s="318"/>
    </row>
    <row r="41" spans="1:12" ht="15.95" thickBot="1">
      <c r="A41" s="390"/>
      <c r="B41" s="347" t="s">
        <v>44</v>
      </c>
      <c r="C41" s="348">
        <f>'Other Expenses'!D42</f>
        <v>0</v>
      </c>
      <c r="D41" s="400">
        <f t="shared" si="0"/>
        <v>0</v>
      </c>
      <c r="E41" s="401"/>
      <c r="F41" s="343"/>
      <c r="G41" s="349">
        <f>'Other Expenses'!D43</f>
        <v>0</v>
      </c>
      <c r="H41" s="350">
        <f>G41+C41</f>
        <v>0</v>
      </c>
      <c r="I41" s="346"/>
      <c r="K41" s="318"/>
      <c r="L41" s="318"/>
    </row>
    <row r="42" spans="1:12" ht="15.6">
      <c r="A42" s="390"/>
      <c r="B42" s="351" t="s">
        <v>45</v>
      </c>
      <c r="C42" s="352">
        <f ca="1">SUM(C33:C41)</f>
        <v>0</v>
      </c>
      <c r="D42" s="410">
        <f ca="1">C42</f>
        <v>0</v>
      </c>
      <c r="E42" s="411"/>
      <c r="F42" s="343"/>
      <c r="G42" s="353">
        <f ca="1">SUM(G33:G41)</f>
        <v>0</v>
      </c>
      <c r="H42" s="354">
        <f ca="1">G42+C42</f>
        <v>0</v>
      </c>
      <c r="I42" s="355"/>
      <c r="K42" s="318"/>
      <c r="L42" s="318"/>
    </row>
    <row r="43" spans="1:12" ht="15.6">
      <c r="A43" s="390"/>
      <c r="B43" s="341" t="s">
        <v>46</v>
      </c>
      <c r="C43" s="342">
        <f>'Administrative Expense'!E36</f>
        <v>0</v>
      </c>
      <c r="D43" s="400">
        <f t="shared" si="0"/>
        <v>0</v>
      </c>
      <c r="E43" s="401"/>
      <c r="F43" s="343"/>
      <c r="G43" s="344">
        <f>'Administrative Expense'!F26</f>
        <v>0</v>
      </c>
      <c r="H43" s="345">
        <f>G43+C43</f>
        <v>0</v>
      </c>
      <c r="I43" s="346"/>
      <c r="K43" s="318"/>
      <c r="L43" s="318"/>
    </row>
    <row r="44" spans="1:12" ht="15.6">
      <c r="A44" s="71"/>
      <c r="B44" s="356"/>
      <c r="C44" s="357"/>
      <c r="D44" s="408" t="s">
        <v>47</v>
      </c>
      <c r="E44" s="409"/>
      <c r="F44" s="359"/>
      <c r="G44" s="356"/>
      <c r="H44" s="358" t="s">
        <v>48</v>
      </c>
      <c r="I44" s="194"/>
      <c r="K44" s="318"/>
      <c r="L44" s="318"/>
    </row>
    <row r="45" spans="1:12" ht="32.25" customHeight="1" thickBot="1">
      <c r="B45" s="360" t="s">
        <v>49</v>
      </c>
      <c r="C45" s="361">
        <f ca="1">SUM(C42:C43)</f>
        <v>0</v>
      </c>
      <c r="D45" s="406">
        <f ca="1">C45</f>
        <v>0</v>
      </c>
      <c r="E45" s="407"/>
      <c r="F45" s="362"/>
      <c r="G45" s="363">
        <f ca="1">SUM(G42:G43)</f>
        <v>0</v>
      </c>
      <c r="H45" s="364">
        <f ca="1">G45+C45</f>
        <v>0</v>
      </c>
      <c r="I45" s="365"/>
      <c r="K45" s="318"/>
      <c r="L45" s="318"/>
    </row>
    <row r="46" spans="1:12" ht="15.6">
      <c r="A46" s="389"/>
      <c r="B46" s="389"/>
      <c r="C46" s="389"/>
      <c r="D46" s="366"/>
      <c r="E46" s="366"/>
      <c r="F46" s="366"/>
      <c r="G46" s="367"/>
      <c r="H46" s="367"/>
      <c r="I46" s="384"/>
      <c r="J46" s="385"/>
      <c r="K46" s="318"/>
      <c r="L46" s="318"/>
    </row>
    <row r="47" spans="1:12" ht="15.6">
      <c r="I47" s="368"/>
    </row>
    <row r="49" spans="2:5" ht="15.6">
      <c r="B49" s="320"/>
      <c r="C49" s="320"/>
      <c r="D49" s="320"/>
      <c r="E49" s="320"/>
    </row>
    <row r="50" spans="2:5" ht="15.6">
      <c r="B50" s="320"/>
      <c r="C50" s="320"/>
      <c r="D50" s="320"/>
      <c r="E50" s="320"/>
    </row>
    <row r="51" spans="2:5" ht="15.6">
      <c r="B51" s="386"/>
      <c r="C51" s="388"/>
      <c r="D51" s="320"/>
      <c r="E51" s="320"/>
    </row>
    <row r="52" spans="2:5" ht="15.6">
      <c r="B52" s="387"/>
      <c r="C52" s="388"/>
      <c r="D52" s="320"/>
      <c r="E52" s="320"/>
    </row>
    <row r="53" spans="2:5" ht="15.6">
      <c r="B53" s="320"/>
      <c r="C53" s="320"/>
      <c r="D53" s="320"/>
      <c r="E53" s="320"/>
    </row>
  </sheetData>
  <sheetProtection algorithmName="SHA-512" hashValue="ziCx+RfqCSJ9fU4G8neEy1uJNZ3Fe046oRpU94cus/oCMTvwaxG7UEMxZFjyhq0Ri26LFWsu7G5qke10iOHCGw==" saltValue="gnKhtCG7YXT8E2Zr9qX1gw==" spinCount="100000" sheet="1" objects="1" scenarios="1"/>
  <mergeCells count="62">
    <mergeCell ref="D45:E45"/>
    <mergeCell ref="D44:E44"/>
    <mergeCell ref="D43:E43"/>
    <mergeCell ref="D42:E42"/>
    <mergeCell ref="D41:E41"/>
    <mergeCell ref="D35:E35"/>
    <mergeCell ref="D34:E34"/>
    <mergeCell ref="D33:E33"/>
    <mergeCell ref="D31:E32"/>
    <mergeCell ref="H31:H32"/>
    <mergeCell ref="D40:E40"/>
    <mergeCell ref="D39:E39"/>
    <mergeCell ref="D38:E38"/>
    <mergeCell ref="D37:E37"/>
    <mergeCell ref="D36:E36"/>
    <mergeCell ref="A46:C46"/>
    <mergeCell ref="A33:A39"/>
    <mergeCell ref="B1:F3"/>
    <mergeCell ref="B15:H19"/>
    <mergeCell ref="B20:H20"/>
    <mergeCell ref="D10:H10"/>
    <mergeCell ref="D9:H9"/>
    <mergeCell ref="D7:H7"/>
    <mergeCell ref="B7:C7"/>
    <mergeCell ref="B8:C8"/>
    <mergeCell ref="B12:C12"/>
    <mergeCell ref="D12:E12"/>
    <mergeCell ref="C30:G30"/>
    <mergeCell ref="C29:G29"/>
    <mergeCell ref="B31:B32"/>
    <mergeCell ref="A40:A43"/>
    <mergeCell ref="B13:C13"/>
    <mergeCell ref="D13:E13"/>
    <mergeCell ref="B9:C9"/>
    <mergeCell ref="I46:J46"/>
    <mergeCell ref="B51:B52"/>
    <mergeCell ref="C51:C52"/>
    <mergeCell ref="B10:C10"/>
    <mergeCell ref="B11:C11"/>
    <mergeCell ref="D21:E21"/>
    <mergeCell ref="D22:E22"/>
    <mergeCell ref="D23:E23"/>
    <mergeCell ref="D24:E24"/>
    <mergeCell ref="D25:E25"/>
    <mergeCell ref="D26:E26"/>
    <mergeCell ref="D27:E27"/>
    <mergeCell ref="F25:G25"/>
    <mergeCell ref="F26:G26"/>
    <mergeCell ref="F27:G27"/>
    <mergeCell ref="D11:E11"/>
    <mergeCell ref="G14:H14"/>
    <mergeCell ref="F21:G21"/>
    <mergeCell ref="F22:G22"/>
    <mergeCell ref="F23:G23"/>
    <mergeCell ref="F24:G24"/>
    <mergeCell ref="G12:H13"/>
    <mergeCell ref="B4:C4"/>
    <mergeCell ref="D4:H4"/>
    <mergeCell ref="D5:F5"/>
    <mergeCell ref="B6:C6"/>
    <mergeCell ref="D6:F6"/>
    <mergeCell ref="G6:H6"/>
  </mergeCells>
  <phoneticPr fontId="3" type="noConversion"/>
  <dataValidations count="3">
    <dataValidation allowBlank="1" showInputMessage="1" showErrorMessage="1" sqref="G14 G12" xr:uid="{67742BF4-DAAE-4139-895B-54BB6FACCDC0}"/>
    <dataValidation type="list" allowBlank="1" showInputMessage="1" showErrorMessage="1" sqref="H11" xr:uid="{B8D35F02-B6F9-42BF-8620-481A9A31CE44}">
      <formula1>"Original Budget, First Modification, Second Modification, Third Modification, Fourth Modification"</formula1>
    </dataValidation>
    <dataValidation type="list" allowBlank="1" showInputMessage="1" showErrorMessage="1" sqref="H5" xr:uid="{524FA0E1-9BC6-4497-8931-4422951787A9}">
      <formula1>"Yes, No"</formula1>
    </dataValidation>
  </dataValidations>
  <pageMargins left="0.7" right="0.7" top="0.75" bottom="0.75" header="0.3" footer="0.3"/>
  <pageSetup scale="67" orientation="landscape" r:id="rId1"/>
  <headerFooter scaleWithDoc="0">
    <oddHeader>&amp;CAttachment A</oddHeader>
  </headerFooter>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0E98C-AC15-411B-BDCD-EE69B9A84C6B}">
  <sheetPr>
    <tabColor rgb="FFA9D08E"/>
    <pageSetUpPr fitToPage="1"/>
  </sheetPr>
  <dimension ref="A1:O99"/>
  <sheetViews>
    <sheetView showGridLines="0" topLeftCell="A2" zoomScale="70" zoomScaleNormal="70" workbookViewId="0">
      <selection activeCell="I35" sqref="I35"/>
    </sheetView>
  </sheetViews>
  <sheetFormatPr defaultColWidth="9.140625" defaultRowHeight="15.6"/>
  <cols>
    <col min="1" max="1" width="2.42578125" style="23" customWidth="1"/>
    <col min="2" max="2" width="10.140625" style="23" customWidth="1"/>
    <col min="3" max="3" width="19.140625" style="23" customWidth="1"/>
    <col min="4" max="4" width="35.140625" style="23" customWidth="1"/>
    <col min="5" max="7" width="17.7109375" style="23" customWidth="1"/>
    <col min="8" max="8" width="17.5703125" style="227" customWidth="1"/>
    <col min="9" max="9" width="51.28515625" style="23" customWidth="1"/>
    <col min="10" max="10" width="2.42578125" style="22" customWidth="1"/>
    <col min="11" max="13" width="9.140625" style="22"/>
    <col min="14" max="14" width="9.140625" style="35"/>
    <col min="15" max="15" width="9.140625" style="20"/>
    <col min="16" max="16384" width="9.140625" style="23"/>
  </cols>
  <sheetData>
    <row r="1" spans="1:10" ht="12.6" customHeight="1">
      <c r="A1" s="21"/>
      <c r="B1" s="417"/>
      <c r="C1" s="417"/>
      <c r="D1" s="417"/>
      <c r="E1" s="417"/>
      <c r="F1" s="417"/>
      <c r="G1" s="417"/>
      <c r="H1" s="417"/>
      <c r="I1" s="21"/>
      <c r="J1" s="34"/>
    </row>
    <row r="2" spans="1:10">
      <c r="A2" s="24"/>
      <c r="B2" s="77" t="s">
        <v>101</v>
      </c>
      <c r="C2" s="77"/>
      <c r="D2" s="87"/>
      <c r="E2" s="87"/>
      <c r="F2" s="87"/>
      <c r="G2" s="87"/>
      <c r="H2" s="87"/>
      <c r="I2" s="87"/>
      <c r="J2" s="36"/>
    </row>
    <row r="3" spans="1:10">
      <c r="A3" s="24"/>
      <c r="B3" s="429" t="s">
        <v>135</v>
      </c>
      <c r="C3" s="429"/>
      <c r="D3" s="429"/>
      <c r="E3" s="429"/>
      <c r="F3" s="429"/>
      <c r="G3" s="429"/>
      <c r="H3" s="429"/>
      <c r="I3" s="429"/>
      <c r="J3" s="36"/>
    </row>
    <row r="4" spans="1:10">
      <c r="A4" s="24"/>
      <c r="B4" s="429"/>
      <c r="C4" s="429"/>
      <c r="D4" s="429"/>
      <c r="E4" s="429"/>
      <c r="F4" s="429"/>
      <c r="G4" s="429"/>
      <c r="H4" s="429"/>
      <c r="I4" s="429"/>
      <c r="J4" s="36"/>
    </row>
    <row r="5" spans="1:10">
      <c r="A5" s="24"/>
      <c r="B5" s="430"/>
      <c r="C5" s="430"/>
      <c r="D5" s="430"/>
      <c r="E5" s="430"/>
      <c r="F5" s="430"/>
      <c r="G5" s="430"/>
      <c r="H5" s="430"/>
      <c r="I5" s="430"/>
      <c r="J5" s="36"/>
    </row>
    <row r="6" spans="1:10" ht="21">
      <c r="A6" s="24"/>
      <c r="B6" s="197" t="s">
        <v>51</v>
      </c>
      <c r="C6" s="198"/>
      <c r="D6" s="199"/>
      <c r="E6" s="199"/>
      <c r="F6" s="199"/>
      <c r="G6" s="199"/>
      <c r="H6" s="199"/>
      <c r="I6" s="239"/>
      <c r="J6" s="36"/>
    </row>
    <row r="7" spans="1:10" ht="25.5" customHeight="1">
      <c r="A7" s="24"/>
      <c r="B7" s="200" t="s">
        <v>54</v>
      </c>
      <c r="C7" s="202" t="s">
        <v>55</v>
      </c>
      <c r="D7" s="202" t="s">
        <v>84</v>
      </c>
      <c r="E7" s="202" t="s">
        <v>85</v>
      </c>
      <c r="F7" s="202" t="s">
        <v>86</v>
      </c>
      <c r="G7" s="202" t="s">
        <v>87</v>
      </c>
      <c r="H7" s="240" t="s">
        <v>88</v>
      </c>
      <c r="I7" s="244" t="s">
        <v>89</v>
      </c>
      <c r="J7" s="36"/>
    </row>
    <row r="8" spans="1:10" ht="30.95">
      <c r="A8" s="24"/>
      <c r="B8" s="245">
        <v>1</v>
      </c>
      <c r="C8" s="246" t="s">
        <v>67</v>
      </c>
      <c r="D8" s="246" t="s">
        <v>136</v>
      </c>
      <c r="E8" s="53" t="s">
        <v>97</v>
      </c>
      <c r="F8" s="53">
        <v>1000</v>
      </c>
      <c r="G8" s="54">
        <v>1</v>
      </c>
      <c r="H8" s="90">
        <f>G8*F8</f>
        <v>1000</v>
      </c>
      <c r="I8" s="247" t="s">
        <v>137</v>
      </c>
      <c r="J8" s="36"/>
    </row>
    <row r="9" spans="1:10" ht="12.6" customHeight="1">
      <c r="A9" s="24"/>
      <c r="B9" s="417"/>
      <c r="C9" s="417"/>
      <c r="D9" s="417"/>
      <c r="E9" s="417"/>
      <c r="F9" s="417"/>
      <c r="G9" s="417"/>
      <c r="H9" s="417"/>
      <c r="I9" s="24"/>
      <c r="J9" s="36"/>
    </row>
    <row r="10" spans="1:10">
      <c r="B10" s="428" t="s">
        <v>129</v>
      </c>
      <c r="C10" s="428"/>
      <c r="D10" s="428"/>
      <c r="E10" s="428"/>
      <c r="F10" s="428"/>
      <c r="G10" s="428"/>
      <c r="H10" s="428"/>
      <c r="I10" s="428"/>
    </row>
    <row r="11" spans="1:10" ht="46.5">
      <c r="B11" s="208" t="s">
        <v>54</v>
      </c>
      <c r="C11" s="208" t="s">
        <v>55</v>
      </c>
      <c r="D11" s="208" t="s">
        <v>84</v>
      </c>
      <c r="E11" s="167" t="s">
        <v>93</v>
      </c>
      <c r="F11" s="167" t="s">
        <v>86</v>
      </c>
      <c r="G11" s="231" t="s">
        <v>120</v>
      </c>
      <c r="H11" s="232" t="s">
        <v>88</v>
      </c>
      <c r="I11" s="182" t="s">
        <v>96</v>
      </c>
    </row>
    <row r="12" spans="1:10">
      <c r="B12" s="210">
        <v>1</v>
      </c>
      <c r="C12" s="106"/>
      <c r="D12" s="1"/>
      <c r="E12" s="3"/>
      <c r="F12" s="3">
        <v>0</v>
      </c>
      <c r="G12" s="15"/>
      <c r="H12" s="57">
        <f t="shared" ref="H12:H19" si="0">G12*F12</f>
        <v>0</v>
      </c>
      <c r="I12" s="14"/>
      <c r="J12" s="22" t="s">
        <v>97</v>
      </c>
    </row>
    <row r="13" spans="1:10">
      <c r="B13" s="210">
        <f>B12+1</f>
        <v>2</v>
      </c>
      <c r="C13" s="106"/>
      <c r="D13" s="1"/>
      <c r="E13" s="3"/>
      <c r="F13" s="3">
        <v>0</v>
      </c>
      <c r="G13" s="15"/>
      <c r="H13" s="57">
        <f t="shared" si="0"/>
        <v>0</v>
      </c>
      <c r="I13" s="13"/>
      <c r="J13" s="22" t="s">
        <v>98</v>
      </c>
    </row>
    <row r="14" spans="1:10">
      <c r="B14" s="210">
        <f t="shared" ref="B14:B36" si="1">B13+1</f>
        <v>3</v>
      </c>
      <c r="C14" s="106"/>
      <c r="D14" s="1"/>
      <c r="E14" s="3"/>
      <c r="F14" s="3">
        <v>0</v>
      </c>
      <c r="G14" s="15"/>
      <c r="H14" s="57">
        <f t="shared" si="0"/>
        <v>0</v>
      </c>
      <c r="I14" s="8"/>
      <c r="J14" s="22" t="s">
        <v>99</v>
      </c>
    </row>
    <row r="15" spans="1:10">
      <c r="B15" s="210">
        <f t="shared" si="1"/>
        <v>4</v>
      </c>
      <c r="C15" s="106"/>
      <c r="D15" s="1"/>
      <c r="E15" s="3"/>
      <c r="F15" s="3">
        <v>0</v>
      </c>
      <c r="G15" s="15"/>
      <c r="H15" s="57">
        <f t="shared" si="0"/>
        <v>0</v>
      </c>
      <c r="I15" s="14"/>
      <c r="J15" s="22" t="s">
        <v>100</v>
      </c>
    </row>
    <row r="16" spans="1:10">
      <c r="B16" s="210">
        <f t="shared" si="1"/>
        <v>5</v>
      </c>
      <c r="C16" s="106"/>
      <c r="D16" s="1"/>
      <c r="E16" s="3"/>
      <c r="F16" s="3">
        <v>0</v>
      </c>
      <c r="G16" s="15"/>
      <c r="H16" s="57">
        <f t="shared" si="0"/>
        <v>0</v>
      </c>
      <c r="I16" s="8"/>
      <c r="J16" s="22" t="s">
        <v>91</v>
      </c>
    </row>
    <row r="17" spans="2:10">
      <c r="B17" s="210">
        <f t="shared" si="1"/>
        <v>6</v>
      </c>
      <c r="C17" s="106"/>
      <c r="D17" s="1"/>
      <c r="E17" s="3"/>
      <c r="F17" s="3">
        <v>0</v>
      </c>
      <c r="G17" s="15"/>
      <c r="H17" s="57">
        <f t="shared" si="0"/>
        <v>0</v>
      </c>
      <c r="I17" s="8"/>
      <c r="J17" s="22" t="s">
        <v>101</v>
      </c>
    </row>
    <row r="18" spans="2:10">
      <c r="B18" s="210">
        <f t="shared" si="1"/>
        <v>7</v>
      </c>
      <c r="C18" s="106"/>
      <c r="D18" s="1"/>
      <c r="E18" s="3"/>
      <c r="F18" s="3">
        <v>0</v>
      </c>
      <c r="G18" s="15"/>
      <c r="H18" s="57">
        <f t="shared" si="0"/>
        <v>0</v>
      </c>
      <c r="I18" s="8"/>
    </row>
    <row r="19" spans="2:10">
      <c r="B19" s="210">
        <f t="shared" si="1"/>
        <v>8</v>
      </c>
      <c r="C19" s="106"/>
      <c r="D19" s="1"/>
      <c r="E19" s="3"/>
      <c r="F19" s="3">
        <v>0</v>
      </c>
      <c r="G19" s="15"/>
      <c r="H19" s="57">
        <f t="shared" si="0"/>
        <v>0</v>
      </c>
      <c r="I19" s="8"/>
    </row>
    <row r="20" spans="2:10">
      <c r="B20" s="210">
        <f t="shared" si="1"/>
        <v>9</v>
      </c>
      <c r="C20" s="106"/>
      <c r="D20" s="1"/>
      <c r="E20" s="3"/>
      <c r="F20" s="3">
        <v>0</v>
      </c>
      <c r="G20" s="15"/>
      <c r="H20" s="58">
        <f t="shared" ref="H20:H36" si="2">G20*F20</f>
        <v>0</v>
      </c>
      <c r="I20" s="8"/>
    </row>
    <row r="21" spans="2:10">
      <c r="B21" s="210">
        <f t="shared" si="1"/>
        <v>10</v>
      </c>
      <c r="C21" s="106"/>
      <c r="D21" s="1"/>
      <c r="E21" s="3"/>
      <c r="F21" s="3">
        <v>0</v>
      </c>
      <c r="G21" s="4"/>
      <c r="H21" s="59">
        <f t="shared" si="2"/>
        <v>0</v>
      </c>
      <c r="I21" s="14"/>
    </row>
    <row r="22" spans="2:10">
      <c r="B22" s="210">
        <f t="shared" si="1"/>
        <v>11</v>
      </c>
      <c r="C22" s="106"/>
      <c r="D22" s="1"/>
      <c r="E22" s="3"/>
      <c r="F22" s="3">
        <v>0</v>
      </c>
      <c r="G22" s="4"/>
      <c r="H22" s="52">
        <f t="shared" si="2"/>
        <v>0</v>
      </c>
      <c r="I22" s="8"/>
    </row>
    <row r="23" spans="2:10">
      <c r="B23" s="210">
        <f t="shared" si="1"/>
        <v>12</v>
      </c>
      <c r="C23" s="106"/>
      <c r="D23" s="1"/>
      <c r="E23" s="3"/>
      <c r="F23" s="3">
        <v>0</v>
      </c>
      <c r="G23" s="4"/>
      <c r="H23" s="52">
        <f t="shared" si="2"/>
        <v>0</v>
      </c>
      <c r="I23" s="8"/>
    </row>
    <row r="24" spans="2:10">
      <c r="B24" s="210">
        <f t="shared" si="1"/>
        <v>13</v>
      </c>
      <c r="C24" s="106"/>
      <c r="D24" s="1"/>
      <c r="E24" s="3"/>
      <c r="F24" s="3">
        <v>0</v>
      </c>
      <c r="G24" s="4"/>
      <c r="H24" s="52">
        <f t="shared" si="2"/>
        <v>0</v>
      </c>
      <c r="I24" s="8"/>
    </row>
    <row r="25" spans="2:10">
      <c r="B25" s="210">
        <f t="shared" si="1"/>
        <v>14</v>
      </c>
      <c r="C25" s="106"/>
      <c r="D25" s="1"/>
      <c r="E25" s="3"/>
      <c r="F25" s="3">
        <v>0</v>
      </c>
      <c r="G25" s="4"/>
      <c r="H25" s="52">
        <f t="shared" si="2"/>
        <v>0</v>
      </c>
      <c r="I25" s="8"/>
    </row>
    <row r="26" spans="2:10">
      <c r="B26" s="210">
        <f t="shared" si="1"/>
        <v>15</v>
      </c>
      <c r="C26" s="106"/>
      <c r="D26" s="1"/>
      <c r="E26" s="3"/>
      <c r="F26" s="3">
        <v>0</v>
      </c>
      <c r="G26" s="4"/>
      <c r="H26" s="52">
        <f t="shared" si="2"/>
        <v>0</v>
      </c>
      <c r="I26" s="8"/>
    </row>
    <row r="27" spans="2:10">
      <c r="B27" s="210">
        <f t="shared" si="1"/>
        <v>16</v>
      </c>
      <c r="C27" s="106"/>
      <c r="D27" s="1"/>
      <c r="E27" s="3"/>
      <c r="F27" s="3">
        <v>0</v>
      </c>
      <c r="G27" s="4"/>
      <c r="H27" s="52">
        <f t="shared" si="2"/>
        <v>0</v>
      </c>
      <c r="I27" s="8"/>
    </row>
    <row r="28" spans="2:10">
      <c r="B28" s="210">
        <f t="shared" si="1"/>
        <v>17</v>
      </c>
      <c r="C28" s="106"/>
      <c r="D28" s="1"/>
      <c r="E28" s="3"/>
      <c r="F28" s="3">
        <v>0</v>
      </c>
      <c r="G28" s="4"/>
      <c r="H28" s="52">
        <f t="shared" si="2"/>
        <v>0</v>
      </c>
      <c r="I28" s="8"/>
    </row>
    <row r="29" spans="2:10">
      <c r="B29" s="210">
        <f t="shared" si="1"/>
        <v>18</v>
      </c>
      <c r="C29" s="106"/>
      <c r="D29" s="1"/>
      <c r="E29" s="3"/>
      <c r="F29" s="3">
        <v>0</v>
      </c>
      <c r="G29" s="4"/>
      <c r="H29" s="52">
        <f t="shared" si="2"/>
        <v>0</v>
      </c>
      <c r="I29" s="8"/>
    </row>
    <row r="30" spans="2:10">
      <c r="B30" s="210">
        <f t="shared" si="1"/>
        <v>19</v>
      </c>
      <c r="C30" s="106"/>
      <c r="D30" s="1"/>
      <c r="E30" s="3"/>
      <c r="F30" s="3">
        <v>0</v>
      </c>
      <c r="G30" s="4"/>
      <c r="H30" s="52">
        <f t="shared" si="2"/>
        <v>0</v>
      </c>
      <c r="I30" s="8"/>
    </row>
    <row r="31" spans="2:10">
      <c r="B31" s="210">
        <f t="shared" si="1"/>
        <v>20</v>
      </c>
      <c r="C31" s="106"/>
      <c r="D31" s="1"/>
      <c r="E31" s="3"/>
      <c r="F31" s="3">
        <v>0</v>
      </c>
      <c r="G31" s="4"/>
      <c r="H31" s="52">
        <f t="shared" si="2"/>
        <v>0</v>
      </c>
      <c r="I31" s="8"/>
    </row>
    <row r="32" spans="2:10">
      <c r="B32" s="210">
        <f t="shared" si="1"/>
        <v>21</v>
      </c>
      <c r="C32" s="106"/>
      <c r="D32" s="1"/>
      <c r="E32" s="3"/>
      <c r="F32" s="3">
        <v>0</v>
      </c>
      <c r="G32" s="4"/>
      <c r="H32" s="52">
        <f t="shared" si="2"/>
        <v>0</v>
      </c>
      <c r="I32" s="8"/>
    </row>
    <row r="33" spans="1:9">
      <c r="B33" s="210">
        <f t="shared" si="1"/>
        <v>22</v>
      </c>
      <c r="C33" s="106"/>
      <c r="D33" s="1"/>
      <c r="E33" s="3"/>
      <c r="F33" s="3">
        <v>0</v>
      </c>
      <c r="G33" s="4"/>
      <c r="H33" s="52">
        <f t="shared" si="2"/>
        <v>0</v>
      </c>
      <c r="I33" s="8"/>
    </row>
    <row r="34" spans="1:9">
      <c r="B34" s="210">
        <f t="shared" si="1"/>
        <v>23</v>
      </c>
      <c r="C34" s="106"/>
      <c r="D34" s="1"/>
      <c r="E34" s="3"/>
      <c r="F34" s="3">
        <v>0</v>
      </c>
      <c r="G34" s="4"/>
      <c r="H34" s="52">
        <f t="shared" si="2"/>
        <v>0</v>
      </c>
      <c r="I34" s="8"/>
    </row>
    <row r="35" spans="1:9">
      <c r="B35" s="210">
        <f t="shared" si="1"/>
        <v>24</v>
      </c>
      <c r="C35" s="106"/>
      <c r="D35" s="1"/>
      <c r="E35" s="3"/>
      <c r="F35" s="3">
        <v>0</v>
      </c>
      <c r="G35" s="4"/>
      <c r="H35" s="52">
        <f t="shared" si="2"/>
        <v>0</v>
      </c>
      <c r="I35" s="8"/>
    </row>
    <row r="36" spans="1:9">
      <c r="B36" s="259">
        <f t="shared" si="1"/>
        <v>25</v>
      </c>
      <c r="C36" s="108"/>
      <c r="D36" s="50"/>
      <c r="E36" s="60"/>
      <c r="F36" s="60">
        <v>0</v>
      </c>
      <c r="G36" s="61"/>
      <c r="H36" s="64">
        <f t="shared" si="2"/>
        <v>0</v>
      </c>
      <c r="I36" s="13"/>
    </row>
    <row r="37" spans="1:9">
      <c r="B37" s="172"/>
      <c r="C37" s="173"/>
      <c r="D37" s="173"/>
      <c r="E37" s="173"/>
      <c r="F37" s="237"/>
      <c r="G37" s="237" t="s">
        <v>102</v>
      </c>
      <c r="H37" s="51">
        <f>SUM(H12:H36)</f>
        <v>0</v>
      </c>
      <c r="I37" s="260"/>
    </row>
    <row r="38" spans="1:9">
      <c r="H38" s="23"/>
    </row>
    <row r="39" spans="1:9">
      <c r="D39" s="217"/>
      <c r="E39" s="217"/>
      <c r="F39" s="217"/>
      <c r="G39" s="43"/>
    </row>
    <row r="42" spans="1:9" hidden="1">
      <c r="A42" s="31"/>
      <c r="C42" s="23" t="str">
        <f>'Budget Summary'!C32</f>
        <v>NCFF Funds Requested</v>
      </c>
      <c r="D42" s="23">
        <f>SUMIF(C$12:C$36,'Budget Summary'!C32,H$12:H$36)</f>
        <v>0</v>
      </c>
    </row>
    <row r="43" spans="1:9" hidden="1">
      <c r="A43" s="216"/>
      <c r="B43" s="31"/>
      <c r="C43" s="23" t="str">
        <f>'Budget Summary'!G32</f>
        <v>Match Funds</v>
      </c>
      <c r="D43" s="23">
        <f>SUMIF(C$12:C$36,'Budget Summary'!G32,H$12:H$36)</f>
        <v>0</v>
      </c>
      <c r="E43" s="40"/>
      <c r="F43" s="40"/>
      <c r="G43" s="111"/>
      <c r="H43" s="196"/>
    </row>
    <row r="44" spans="1:9" hidden="1">
      <c r="A44" s="216"/>
      <c r="B44" s="113"/>
      <c r="C44" s="23">
        <f>'Budget Summary'!E32</f>
        <v>0</v>
      </c>
      <c r="D44" s="23">
        <f>SUMIF(C$12:C$36,'Budget Summary'!E32,H$12:H$36)</f>
        <v>0</v>
      </c>
      <c r="E44" s="41"/>
      <c r="F44" s="42"/>
      <c r="G44" s="43"/>
    </row>
    <row r="45" spans="1:9" hidden="1">
      <c r="A45" s="216"/>
      <c r="B45" s="113"/>
      <c r="C45" s="23">
        <f>'Budget Summary'!F32</f>
        <v>0</v>
      </c>
      <c r="D45" s="23">
        <f>SUMIF(C$12:C$36,'Budget Summary'!F32,H$12:H$36)</f>
        <v>0</v>
      </c>
      <c r="E45" s="41"/>
      <c r="F45" s="42"/>
      <c r="G45" s="43"/>
    </row>
    <row r="46" spans="1:9" hidden="1">
      <c r="A46" s="216"/>
      <c r="B46" s="113"/>
      <c r="C46" s="23" t="e">
        <f>'Budget Summary'!#REF!</f>
        <v>#REF!</v>
      </c>
      <c r="D46" s="23">
        <f>SUMIF(C$12:C$36,'Budget Summary'!#REF!,H$12:H$36)</f>
        <v>0</v>
      </c>
      <c r="E46" s="41"/>
      <c r="F46" s="42"/>
      <c r="G46" s="43"/>
    </row>
    <row r="47" spans="1:9">
      <c r="A47" s="216"/>
      <c r="B47" s="113"/>
      <c r="C47" s="113"/>
      <c r="D47" s="41"/>
      <c r="E47" s="41"/>
      <c r="F47" s="42"/>
      <c r="G47" s="43"/>
    </row>
    <row r="48" spans="1:9">
      <c r="A48" s="216"/>
      <c r="B48" s="113"/>
      <c r="C48" s="113"/>
      <c r="D48" s="41"/>
      <c r="E48" s="41"/>
      <c r="F48" s="42"/>
      <c r="G48" s="43"/>
    </row>
    <row r="49" spans="1:8">
      <c r="A49" s="216"/>
      <c r="B49" s="113"/>
      <c r="C49" s="113"/>
      <c r="D49" s="41"/>
      <c r="E49" s="41"/>
      <c r="F49" s="42"/>
      <c r="G49" s="43"/>
    </row>
    <row r="50" spans="1:8">
      <c r="A50" s="216"/>
      <c r="B50" s="113"/>
      <c r="C50" s="113"/>
      <c r="D50" s="41"/>
      <c r="E50" s="41"/>
      <c r="F50" s="42"/>
      <c r="G50" s="43"/>
    </row>
    <row r="51" spans="1:8">
      <c r="A51" s="216"/>
      <c r="B51" s="113"/>
      <c r="C51" s="113"/>
      <c r="D51" s="41"/>
      <c r="E51" s="41"/>
      <c r="F51" s="42"/>
      <c r="G51" s="43"/>
    </row>
    <row r="52" spans="1:8">
      <c r="A52" s="216"/>
      <c r="B52" s="113"/>
      <c r="C52" s="113"/>
      <c r="D52" s="41"/>
      <c r="E52" s="41"/>
      <c r="F52" s="42"/>
      <c r="G52" s="43"/>
    </row>
    <row r="53" spans="1:8">
      <c r="A53" s="216"/>
      <c r="B53" s="113"/>
      <c r="C53" s="113"/>
      <c r="D53" s="41"/>
      <c r="E53" s="41"/>
      <c r="F53" s="42"/>
      <c r="G53" s="43"/>
    </row>
    <row r="54" spans="1:8">
      <c r="D54" s="217"/>
      <c r="E54" s="217"/>
      <c r="F54" s="217"/>
      <c r="G54" s="43"/>
    </row>
    <row r="57" spans="1:8">
      <c r="A57" s="31"/>
    </row>
    <row r="58" spans="1:8">
      <c r="A58" s="216"/>
      <c r="B58" s="31"/>
      <c r="C58" s="31"/>
      <c r="D58" s="40"/>
      <c r="E58" s="40"/>
      <c r="F58" s="40"/>
      <c r="G58" s="111"/>
      <c r="H58" s="196"/>
    </row>
    <row r="59" spans="1:8">
      <c r="A59" s="216"/>
      <c r="B59" s="113"/>
      <c r="C59" s="113"/>
      <c r="D59" s="41"/>
      <c r="E59" s="41"/>
      <c r="F59" s="42"/>
      <c r="G59" s="43"/>
    </row>
    <row r="60" spans="1:8">
      <c r="A60" s="216"/>
      <c r="B60" s="113"/>
      <c r="C60" s="113"/>
      <c r="D60" s="41"/>
      <c r="E60" s="41"/>
      <c r="F60" s="42"/>
      <c r="G60" s="43"/>
    </row>
    <row r="61" spans="1:8">
      <c r="A61" s="216"/>
      <c r="B61" s="113"/>
      <c r="C61" s="113"/>
      <c r="D61" s="41"/>
      <c r="E61" s="41"/>
      <c r="F61" s="42"/>
      <c r="G61" s="43"/>
    </row>
    <row r="62" spans="1:8">
      <c r="A62" s="216"/>
      <c r="B62" s="113"/>
      <c r="C62" s="113"/>
      <c r="D62" s="41"/>
      <c r="E62" s="41"/>
      <c r="F62" s="42"/>
      <c r="G62" s="43"/>
    </row>
    <row r="63" spans="1:8">
      <c r="A63" s="216"/>
      <c r="B63" s="113"/>
      <c r="C63" s="113"/>
      <c r="D63" s="41"/>
      <c r="E63" s="41"/>
      <c r="F63" s="42"/>
      <c r="G63" s="43"/>
    </row>
    <row r="64" spans="1:8">
      <c r="A64" s="216"/>
      <c r="B64" s="113"/>
      <c r="C64" s="113"/>
      <c r="D64" s="41"/>
      <c r="E64" s="41"/>
      <c r="F64" s="42"/>
      <c r="G64" s="43"/>
    </row>
    <row r="65" spans="1:8">
      <c r="A65" s="216"/>
      <c r="B65" s="113"/>
      <c r="C65" s="113"/>
      <c r="D65" s="41"/>
      <c r="E65" s="41"/>
      <c r="F65" s="42"/>
      <c r="G65" s="43"/>
    </row>
    <row r="66" spans="1:8">
      <c r="A66" s="216"/>
      <c r="B66" s="113"/>
      <c r="C66" s="113"/>
      <c r="D66" s="41"/>
      <c r="E66" s="41"/>
      <c r="F66" s="42"/>
      <c r="G66" s="43"/>
    </row>
    <row r="67" spans="1:8">
      <c r="A67" s="216"/>
      <c r="B67" s="113"/>
      <c r="C67" s="113"/>
      <c r="D67" s="41"/>
      <c r="E67" s="41"/>
      <c r="F67" s="42"/>
      <c r="G67" s="43"/>
    </row>
    <row r="68" spans="1:8">
      <c r="A68" s="216"/>
      <c r="B68" s="113"/>
      <c r="C68" s="113"/>
      <c r="D68" s="41"/>
      <c r="E68" s="41"/>
      <c r="F68" s="42"/>
      <c r="G68" s="43"/>
    </row>
    <row r="69" spans="1:8">
      <c r="D69" s="217"/>
      <c r="E69" s="217"/>
      <c r="F69" s="217"/>
      <c r="G69" s="43"/>
    </row>
    <row r="72" spans="1:8">
      <c r="A72" s="31"/>
    </row>
    <row r="73" spans="1:8">
      <c r="A73" s="216"/>
      <c r="B73" s="31"/>
      <c r="C73" s="31"/>
      <c r="D73" s="40"/>
      <c r="E73" s="40"/>
      <c r="F73" s="40"/>
      <c r="G73" s="111"/>
      <c r="H73" s="196"/>
    </row>
    <row r="74" spans="1:8">
      <c r="A74" s="216"/>
      <c r="B74" s="113"/>
      <c r="C74" s="113"/>
      <c r="D74" s="41"/>
      <c r="E74" s="41"/>
      <c r="F74" s="42"/>
      <c r="G74" s="43"/>
    </row>
    <row r="75" spans="1:8">
      <c r="A75" s="216"/>
      <c r="B75" s="113"/>
      <c r="C75" s="113"/>
      <c r="D75" s="41"/>
      <c r="E75" s="41"/>
      <c r="F75" s="42"/>
      <c r="G75" s="43"/>
    </row>
    <row r="76" spans="1:8">
      <c r="A76" s="216"/>
      <c r="B76" s="113"/>
      <c r="C76" s="113"/>
      <c r="D76" s="41"/>
      <c r="E76" s="41"/>
      <c r="F76" s="42"/>
      <c r="G76" s="43"/>
    </row>
    <row r="77" spans="1:8">
      <c r="A77" s="216"/>
      <c r="B77" s="113"/>
      <c r="C77" s="113"/>
      <c r="D77" s="41"/>
      <c r="E77" s="41"/>
      <c r="F77" s="42"/>
      <c r="G77" s="43"/>
    </row>
    <row r="78" spans="1:8">
      <c r="A78" s="216"/>
      <c r="B78" s="113"/>
      <c r="C78" s="113"/>
      <c r="D78" s="41"/>
      <c r="E78" s="41"/>
      <c r="F78" s="42"/>
      <c r="G78" s="43"/>
    </row>
    <row r="79" spans="1:8">
      <c r="A79" s="216"/>
      <c r="B79" s="113"/>
      <c r="C79" s="113"/>
      <c r="D79" s="41"/>
      <c r="E79" s="41"/>
      <c r="F79" s="42"/>
      <c r="G79" s="43"/>
    </row>
    <row r="80" spans="1:8">
      <c r="A80" s="216"/>
      <c r="B80" s="113"/>
      <c r="C80" s="113"/>
      <c r="D80" s="41"/>
      <c r="E80" s="41"/>
      <c r="F80" s="42"/>
      <c r="G80" s="43"/>
    </row>
    <row r="81" spans="1:8">
      <c r="A81" s="216"/>
      <c r="B81" s="113"/>
      <c r="C81" s="113"/>
      <c r="D81" s="41"/>
      <c r="E81" s="41"/>
      <c r="F81" s="42"/>
      <c r="G81" s="43"/>
    </row>
    <row r="82" spans="1:8">
      <c r="A82" s="216"/>
      <c r="B82" s="113"/>
      <c r="C82" s="113"/>
      <c r="D82" s="41"/>
      <c r="E82" s="41"/>
      <c r="F82" s="42"/>
      <c r="G82" s="43"/>
    </row>
    <row r="83" spans="1:8">
      <c r="A83" s="216"/>
      <c r="B83" s="113"/>
      <c r="C83" s="113"/>
      <c r="D83" s="41"/>
      <c r="E83" s="41"/>
      <c r="F83" s="42"/>
      <c r="G83" s="43"/>
    </row>
    <row r="84" spans="1:8">
      <c r="D84" s="217"/>
      <c r="E84" s="217"/>
      <c r="F84" s="217"/>
      <c r="G84" s="43"/>
    </row>
    <row r="87" spans="1:8">
      <c r="A87" s="31"/>
    </row>
    <row r="88" spans="1:8">
      <c r="A88" s="216"/>
      <c r="B88" s="31"/>
      <c r="C88" s="31"/>
      <c r="D88" s="40"/>
      <c r="E88" s="40"/>
      <c r="F88" s="40"/>
      <c r="G88" s="111"/>
      <c r="H88" s="196"/>
    </row>
    <row r="89" spans="1:8">
      <c r="A89" s="216"/>
      <c r="B89" s="113"/>
      <c r="C89" s="113"/>
      <c r="D89" s="41"/>
      <c r="E89" s="41"/>
      <c r="F89" s="42"/>
      <c r="G89" s="43"/>
    </row>
    <row r="90" spans="1:8">
      <c r="A90" s="216"/>
      <c r="B90" s="113"/>
      <c r="C90" s="113"/>
      <c r="D90" s="41"/>
      <c r="E90" s="41"/>
      <c r="F90" s="42"/>
      <c r="G90" s="43"/>
    </row>
    <row r="91" spans="1:8">
      <c r="A91" s="216"/>
      <c r="B91" s="113"/>
      <c r="C91" s="113"/>
      <c r="D91" s="41"/>
      <c r="E91" s="41"/>
      <c r="F91" s="42"/>
      <c r="G91" s="43"/>
    </row>
    <row r="92" spans="1:8">
      <c r="A92" s="216"/>
      <c r="B92" s="113"/>
      <c r="C92" s="113"/>
      <c r="D92" s="41"/>
      <c r="E92" s="41"/>
      <c r="F92" s="42"/>
      <c r="G92" s="43"/>
    </row>
    <row r="93" spans="1:8">
      <c r="A93" s="216"/>
      <c r="B93" s="113"/>
      <c r="C93" s="113"/>
      <c r="D93" s="41"/>
      <c r="E93" s="41"/>
      <c r="F93" s="42"/>
      <c r="G93" s="43"/>
    </row>
    <row r="94" spans="1:8">
      <c r="A94" s="216"/>
      <c r="B94" s="113"/>
      <c r="C94" s="113"/>
      <c r="D94" s="41"/>
      <c r="E94" s="41"/>
      <c r="F94" s="42"/>
      <c r="G94" s="43"/>
    </row>
    <row r="95" spans="1:8">
      <c r="A95" s="216"/>
      <c r="B95" s="113"/>
      <c r="C95" s="113"/>
      <c r="D95" s="41"/>
      <c r="E95" s="41"/>
      <c r="F95" s="42"/>
      <c r="G95" s="43"/>
    </row>
    <row r="96" spans="1:8">
      <c r="A96" s="216"/>
      <c r="B96" s="113"/>
      <c r="C96" s="113"/>
      <c r="D96" s="41"/>
      <c r="E96" s="41"/>
      <c r="F96" s="42"/>
      <c r="G96" s="43"/>
    </row>
    <row r="97" spans="1:7">
      <c r="A97" s="216"/>
      <c r="B97" s="113"/>
      <c r="C97" s="113"/>
      <c r="D97" s="41"/>
      <c r="E97" s="41"/>
      <c r="F97" s="42"/>
      <c r="G97" s="43"/>
    </row>
    <row r="98" spans="1:7">
      <c r="A98" s="216"/>
      <c r="B98" s="113"/>
      <c r="C98" s="113"/>
      <c r="D98" s="41"/>
      <c r="E98" s="41"/>
      <c r="F98" s="42"/>
      <c r="G98" s="43"/>
    </row>
    <row r="99" spans="1:7">
      <c r="D99" s="217"/>
      <c r="E99" s="217"/>
      <c r="F99" s="217"/>
      <c r="G99" s="43"/>
    </row>
  </sheetData>
  <sheetProtection algorithmName="SHA-512" hashValue="efV2QIwifMyKXfuDdIWdsrI0fWsAyRGj3LurC6OnDxYg+tuAzO+jJFBXqBcV4Cz+FTvPRGhR+5xaTcBV+H05Eg==" saltValue="ocHcHFq76wYaeHYn8RDZdg==" spinCount="100000" sheet="1" objects="1" scenarios="1"/>
  <protectedRanges>
    <protectedRange sqref="D74:F83 D89:F98 D47:F53 D59:F68 E44:F46" name="Range1"/>
    <protectedRange sqref="E9:F9" name="Range1_2_1"/>
    <protectedRange sqref="E12:G36 E8:G8" name="Range1_1"/>
  </protectedRanges>
  <mergeCells count="4">
    <mergeCell ref="B10:I10"/>
    <mergeCell ref="B1:H1"/>
    <mergeCell ref="B9:H9"/>
    <mergeCell ref="B3:I5"/>
  </mergeCells>
  <dataValidations count="5">
    <dataValidation operator="greaterThanOrEqual" allowBlank="1" showInputMessage="1" showErrorMessage="1" error="Cost per unit" prompt="Enter # of items needed." sqref="F59:F68 F74:F83 F89:F98 F44:F53 G8 F9 G12:G36" xr:uid="{A86F6684-5F87-45E9-B618-560EB20C2F2D}"/>
    <dataValidation type="list" operator="greaterThanOrEqual" allowBlank="1" showInputMessage="1" showErrorMessage="1" error="Cost per unit" sqref="E44:E53 E89:E98 E74:E83 E59:E68" xr:uid="{B1595D63-06BF-4A53-85A8-451D54713A75}">
      <formula1>$K$3:$K$6</formula1>
    </dataValidation>
    <dataValidation operator="greaterThanOrEqual" allowBlank="1" showInputMessage="1" showErrorMessage="1" error="Cost per unit" prompt="Cost per unit" sqref="D59:D68 D74:D83 D89:D98 F8 D47:D53 F12:F36" xr:uid="{698EA751-67B1-4CE1-869C-948C79075DD7}"/>
    <dataValidation type="list" operator="greaterThanOrEqual" allowBlank="1" showInputMessage="1" showErrorMessage="1" error="Cost per unit" sqref="E8 E12:E36" xr:uid="{ED8065FF-A5AA-4494-A923-08851FA18CCF}">
      <formula1>$J$12:$J$17</formula1>
    </dataValidation>
    <dataValidation type="list" operator="greaterThanOrEqual" allowBlank="1" showInputMessage="1" showErrorMessage="1" error="Cost per unit" sqref="E9" xr:uid="{B7F28627-003B-4CD7-AEE8-8B71B58C3E37}">
      <formula1>$K$4:$K$6</formula1>
    </dataValidation>
  </dataValidations>
  <pageMargins left="0.25" right="0.25" top="0.75" bottom="0.75" header="0.3" footer="0.3"/>
  <pageSetup scale="69" orientation="landscape" r:id="rId1"/>
  <headerFooter>
    <oddHeader>&amp;CAttachment A</oddHeader>
  </headerFooter>
  <colBreaks count="1" manualBreakCount="1">
    <brk id="9"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BFD902B2-BF8C-42A4-9DE5-2F826B3E1445}">
          <x14:formula1>
            <xm:f>'Budget Summary'!$C$32:$G$32</xm:f>
          </x14:formula1>
          <xm:sqref>C12:C36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094F1-E4F9-437E-9D39-E2694D8EBBE4}">
  <sheetPr>
    <tabColor rgb="FFA9D08E"/>
    <pageSetUpPr fitToPage="1"/>
  </sheetPr>
  <dimension ref="A1:N154"/>
  <sheetViews>
    <sheetView showGridLines="0" topLeftCell="A6" zoomScale="70" zoomScaleNormal="70" workbookViewId="0">
      <selection activeCell="B19" sqref="B19:H19"/>
    </sheetView>
  </sheetViews>
  <sheetFormatPr defaultColWidth="9.140625" defaultRowHeight="15.6"/>
  <cols>
    <col min="1" max="1" width="2.28515625" style="23" customWidth="1"/>
    <col min="2" max="2" width="9.140625" style="23"/>
    <col min="3" max="3" width="21" style="23" customWidth="1"/>
    <col min="4" max="4" width="50.7109375" style="23" customWidth="1"/>
    <col min="5" max="5" width="21.5703125" style="23" bestFit="1" customWidth="1"/>
    <col min="6" max="6" width="17.7109375" style="23" customWidth="1"/>
    <col min="7" max="7" width="15.5703125" style="23" customWidth="1"/>
    <col min="8" max="8" width="60.42578125" style="23" customWidth="1"/>
    <col min="9" max="9" width="2.28515625" style="23" customWidth="1"/>
    <col min="10" max="10" width="2.85546875" style="23" customWidth="1"/>
    <col min="11" max="16384" width="9.140625" style="23"/>
  </cols>
  <sheetData>
    <row r="1" spans="1:14" ht="12.6" customHeight="1">
      <c r="A1" s="21"/>
      <c r="B1" s="417"/>
      <c r="C1" s="417"/>
      <c r="D1" s="417"/>
      <c r="E1" s="417"/>
      <c r="F1" s="417"/>
      <c r="G1" s="417"/>
      <c r="H1" s="417"/>
      <c r="I1" s="34"/>
      <c r="J1" s="22"/>
      <c r="K1" s="22"/>
      <c r="L1" s="22"/>
      <c r="M1" s="35"/>
      <c r="N1" s="20"/>
    </row>
    <row r="2" spans="1:14">
      <c r="A2" s="24"/>
      <c r="B2" s="77" t="s">
        <v>138</v>
      </c>
      <c r="C2" s="77"/>
      <c r="D2" s="87"/>
      <c r="E2" s="87"/>
      <c r="F2" s="87"/>
      <c r="G2" s="87"/>
      <c r="H2" s="87"/>
      <c r="I2" s="36"/>
      <c r="J2" s="22"/>
      <c r="K2" s="22"/>
      <c r="L2" s="22"/>
      <c r="M2" s="35"/>
      <c r="N2" s="20"/>
    </row>
    <row r="3" spans="1:14">
      <c r="A3" s="24"/>
      <c r="B3" s="431" t="s">
        <v>139</v>
      </c>
      <c r="C3" s="429"/>
      <c r="D3" s="429"/>
      <c r="E3" s="429"/>
      <c r="F3" s="429"/>
      <c r="G3" s="429"/>
      <c r="H3" s="429"/>
      <c r="I3" s="36"/>
      <c r="J3" s="22"/>
      <c r="K3" s="22"/>
      <c r="L3" s="22"/>
      <c r="M3" s="35"/>
      <c r="N3" s="20"/>
    </row>
    <row r="4" spans="1:14">
      <c r="A4" s="24"/>
      <c r="B4" s="429"/>
      <c r="C4" s="429"/>
      <c r="D4" s="429"/>
      <c r="E4" s="429"/>
      <c r="F4" s="429"/>
      <c r="G4" s="429"/>
      <c r="H4" s="429"/>
      <c r="I4" s="36"/>
      <c r="J4" s="22"/>
      <c r="K4" s="22"/>
      <c r="L4" s="22"/>
      <c r="M4" s="35"/>
      <c r="N4" s="20"/>
    </row>
    <row r="5" spans="1:14" ht="35.25" customHeight="1">
      <c r="A5" s="24"/>
      <c r="B5" s="429"/>
      <c r="C5" s="429"/>
      <c r="D5" s="429"/>
      <c r="E5" s="429"/>
      <c r="F5" s="429"/>
      <c r="G5" s="429"/>
      <c r="H5" s="429"/>
      <c r="I5" s="36"/>
      <c r="J5" s="22"/>
      <c r="K5" s="22"/>
      <c r="L5" s="22"/>
      <c r="M5" s="35"/>
      <c r="N5" s="20"/>
    </row>
    <row r="6" spans="1:14" ht="21">
      <c r="A6" s="24"/>
      <c r="B6" s="197" t="s">
        <v>51</v>
      </c>
      <c r="C6" s="198"/>
      <c r="D6" s="199"/>
      <c r="E6" s="199"/>
      <c r="F6" s="199"/>
      <c r="G6" s="199"/>
      <c r="H6" s="239"/>
      <c r="I6" s="36"/>
      <c r="J6" s="22"/>
      <c r="K6" s="22"/>
      <c r="L6" s="22"/>
      <c r="M6" s="35"/>
      <c r="N6" s="20"/>
    </row>
    <row r="7" spans="1:14" ht="46.5">
      <c r="A7" s="24"/>
      <c r="B7" s="261" t="s">
        <v>54</v>
      </c>
      <c r="C7" s="262" t="s">
        <v>55</v>
      </c>
      <c r="D7" s="263" t="s">
        <v>84</v>
      </c>
      <c r="E7" s="264" t="s">
        <v>140</v>
      </c>
      <c r="F7" s="208" t="s">
        <v>141</v>
      </c>
      <c r="G7" s="265" t="s">
        <v>142</v>
      </c>
      <c r="H7" s="266" t="s">
        <v>143</v>
      </c>
      <c r="I7" s="36"/>
      <c r="J7" s="22"/>
      <c r="K7" s="22"/>
      <c r="L7" s="22"/>
      <c r="M7" s="35"/>
      <c r="N7" s="20"/>
    </row>
    <row r="8" spans="1:14" ht="48.95" customHeight="1" thickBot="1">
      <c r="A8" s="24"/>
      <c r="B8" s="267">
        <v>1</v>
      </c>
      <c r="C8" s="268" t="s">
        <v>67</v>
      </c>
      <c r="D8" s="268" t="s">
        <v>144</v>
      </c>
      <c r="E8" s="269">
        <v>90909.09</v>
      </c>
      <c r="F8" s="268">
        <v>9090.09</v>
      </c>
      <c r="G8" s="270">
        <f>IF(ISBLANK(F8)," ",F8/E8)</f>
        <v>9.9990990999909921E-2</v>
      </c>
      <c r="H8" s="271" t="s">
        <v>145</v>
      </c>
      <c r="I8" s="36"/>
      <c r="J8" s="22"/>
      <c r="K8" s="22"/>
      <c r="L8" s="22"/>
      <c r="M8" s="35"/>
      <c r="N8" s="20"/>
    </row>
    <row r="9" spans="1:14" ht="12.6" customHeight="1" thickTop="1">
      <c r="A9" s="24"/>
      <c r="B9" s="417"/>
      <c r="C9" s="417"/>
      <c r="D9" s="417"/>
      <c r="E9" s="417"/>
      <c r="F9" s="417"/>
      <c r="G9" s="417"/>
      <c r="H9" s="417"/>
      <c r="I9" s="36"/>
      <c r="J9" s="22"/>
      <c r="K9" s="22"/>
      <c r="L9" s="22"/>
      <c r="M9" s="35"/>
      <c r="N9" s="20"/>
    </row>
    <row r="10" spans="1:14">
      <c r="B10" s="272"/>
      <c r="C10" s="272"/>
      <c r="D10" s="272"/>
      <c r="E10" s="272"/>
      <c r="F10" s="272"/>
      <c r="G10" s="272"/>
      <c r="H10" s="272"/>
    </row>
    <row r="11" spans="1:14" ht="46.5">
      <c r="B11" s="273" t="s">
        <v>54</v>
      </c>
      <c r="C11" s="274" t="s">
        <v>55</v>
      </c>
      <c r="D11" s="263" t="s">
        <v>84</v>
      </c>
      <c r="E11" s="264" t="s">
        <v>140</v>
      </c>
      <c r="F11" s="208" t="s">
        <v>141</v>
      </c>
      <c r="G11" s="265" t="s">
        <v>142</v>
      </c>
      <c r="H11" s="208" t="s">
        <v>143</v>
      </c>
    </row>
    <row r="12" spans="1:14">
      <c r="B12" s="273">
        <v>1</v>
      </c>
      <c r="C12" s="298" t="s">
        <v>32</v>
      </c>
      <c r="D12" s="89"/>
      <c r="E12" s="275" t="str">
        <f>IF(ISBLANK(D12)," ",'Budget Summary'!$C42)</f>
        <v xml:space="preserve"> </v>
      </c>
      <c r="F12" s="14"/>
      <c r="G12" s="276" t="str">
        <f>IF(ISBLANK(F12)," ",F12/E12)</f>
        <v xml:space="preserve"> </v>
      </c>
      <c r="H12" s="14"/>
    </row>
    <row r="13" spans="1:14">
      <c r="B13" s="273">
        <v>2</v>
      </c>
      <c r="C13" s="298"/>
      <c r="D13" s="89"/>
      <c r="E13" s="275" t="str">
        <f>IF(ISBLANK(D13)," ",'Budget Summary'!$C42)</f>
        <v xml:space="preserve"> </v>
      </c>
      <c r="F13" s="14"/>
      <c r="G13" s="276" t="str">
        <f>IF(ISBLANK(F13)," ",F13/E13)</f>
        <v xml:space="preserve"> </v>
      </c>
      <c r="H13" s="14"/>
    </row>
    <row r="14" spans="1:14">
      <c r="B14" s="273">
        <v>3</v>
      </c>
      <c r="C14" s="298"/>
      <c r="D14" s="89"/>
      <c r="E14" s="275" t="str">
        <f>IF(ISBLANK(D14)," ",'Budget Summary'!$C42)</f>
        <v xml:space="preserve"> </v>
      </c>
      <c r="F14" s="14"/>
      <c r="G14" s="276" t="str">
        <f t="shared" ref="G13:G25" si="0">IF(ISBLANK(F14)," ",F14/E14)</f>
        <v xml:space="preserve"> </v>
      </c>
      <c r="H14" s="14"/>
    </row>
    <row r="15" spans="1:14">
      <c r="B15" s="273">
        <v>4</v>
      </c>
      <c r="C15" s="298"/>
      <c r="D15" s="89"/>
      <c r="E15" s="275" t="str">
        <f>IF(ISBLANK(D15)," ",'Budget Summary'!$C42)</f>
        <v xml:space="preserve"> </v>
      </c>
      <c r="F15" s="14"/>
      <c r="G15" s="276" t="str">
        <f t="shared" si="0"/>
        <v xml:space="preserve"> </v>
      </c>
      <c r="H15" s="14"/>
    </row>
    <row r="16" spans="1:14">
      <c r="B16" s="273">
        <v>5</v>
      </c>
      <c r="C16" s="298"/>
      <c r="D16" s="89"/>
      <c r="E16" s="275" t="str">
        <f>IF(ISBLANK(D16)," ",'Budget Summary'!$C42)</f>
        <v xml:space="preserve"> </v>
      </c>
      <c r="F16" s="14"/>
      <c r="G16" s="276" t="str">
        <f t="shared" si="0"/>
        <v xml:space="preserve"> </v>
      </c>
      <c r="H16" s="14"/>
    </row>
    <row r="17" spans="2:8" ht="26.1" customHeight="1">
      <c r="B17" s="434"/>
      <c r="C17" s="434"/>
      <c r="D17" s="434"/>
      <c r="E17" s="300"/>
      <c r="F17" s="301">
        <f>SUM(F12:F16)</f>
        <v>0</v>
      </c>
      <c r="G17" s="302">
        <f>SUM(G12:G16)</f>
        <v>0</v>
      </c>
      <c r="H17" s="303"/>
    </row>
    <row r="18" spans="2:8" ht="26.1" customHeight="1">
      <c r="B18" s="304"/>
      <c r="C18" s="305"/>
      <c r="D18" s="305"/>
      <c r="E18" s="305"/>
      <c r="F18" s="306"/>
      <c r="G18" s="307"/>
      <c r="H18" s="308"/>
    </row>
    <row r="19" spans="2:8" ht="26.1" customHeight="1">
      <c r="B19" s="435" t="s">
        <v>146</v>
      </c>
      <c r="C19" s="436"/>
      <c r="D19" s="436"/>
      <c r="E19" s="436"/>
      <c r="F19" s="436"/>
      <c r="G19" s="436"/>
      <c r="H19" s="437"/>
    </row>
    <row r="20" spans="2:8" ht="46.5">
      <c r="B20" s="273" t="s">
        <v>54</v>
      </c>
      <c r="C20" s="317" t="s">
        <v>55</v>
      </c>
      <c r="D20" s="309" t="s">
        <v>84</v>
      </c>
      <c r="E20" s="310" t="s">
        <v>140</v>
      </c>
      <c r="F20" s="202" t="s">
        <v>141</v>
      </c>
      <c r="G20" s="201" t="s">
        <v>142</v>
      </c>
      <c r="H20" s="202" t="s">
        <v>143</v>
      </c>
    </row>
    <row r="21" spans="2:8">
      <c r="B21" s="299">
        <v>6</v>
      </c>
      <c r="C21" s="298" t="s">
        <v>33</v>
      </c>
      <c r="D21" s="89"/>
      <c r="E21" s="275" t="str">
        <f>IF(ISBLANK(D21)," ",'Budget Summary'!G42)</f>
        <v xml:space="preserve"> </v>
      </c>
      <c r="F21" s="14"/>
      <c r="G21" s="276" t="str">
        <f t="shared" si="0"/>
        <v xml:space="preserve"> </v>
      </c>
      <c r="H21" s="14"/>
    </row>
    <row r="22" spans="2:8">
      <c r="B22" s="273">
        <v>7</v>
      </c>
      <c r="C22" s="298"/>
      <c r="D22" s="89"/>
      <c r="E22" s="275" t="str">
        <f>IF(ISBLANK(D22)," ",'Budget Summary'!G43)</f>
        <v xml:space="preserve"> </v>
      </c>
      <c r="F22" s="14"/>
      <c r="G22" s="276" t="str">
        <f t="shared" si="0"/>
        <v xml:space="preserve"> </v>
      </c>
      <c r="H22" s="14"/>
    </row>
    <row r="23" spans="2:8">
      <c r="B23" s="273">
        <v>8</v>
      </c>
      <c r="C23" s="298"/>
      <c r="D23" s="89"/>
      <c r="E23" s="275" t="str">
        <f>IF(ISBLANK(D23)," ",'Budget Summary'!G44)</f>
        <v xml:space="preserve"> </v>
      </c>
      <c r="F23" s="14"/>
      <c r="G23" s="276" t="str">
        <f t="shared" si="0"/>
        <v xml:space="preserve"> </v>
      </c>
      <c r="H23" s="14"/>
    </row>
    <row r="24" spans="2:8">
      <c r="B24" s="273">
        <v>9</v>
      </c>
      <c r="C24" s="298"/>
      <c r="D24" s="89"/>
      <c r="E24" s="275" t="str">
        <f>IF(ISBLANK(D24)," ",'Budget Summary'!G45)</f>
        <v xml:space="preserve"> </v>
      </c>
      <c r="F24" s="14"/>
      <c r="G24" s="276" t="str">
        <f t="shared" si="0"/>
        <v xml:space="preserve"> </v>
      </c>
      <c r="H24" s="14"/>
    </row>
    <row r="25" spans="2:8">
      <c r="B25" s="273">
        <v>10</v>
      </c>
      <c r="C25" s="298"/>
      <c r="D25" s="89"/>
      <c r="E25" s="275" t="str">
        <f>IF(ISBLANK(D25)," ",'Budget Summary'!G46)</f>
        <v xml:space="preserve"> </v>
      </c>
      <c r="F25" s="14"/>
      <c r="G25" s="276" t="str">
        <f t="shared" si="0"/>
        <v xml:space="preserve"> </v>
      </c>
      <c r="H25" s="14"/>
    </row>
    <row r="26" spans="2:8" ht="26.1" customHeight="1">
      <c r="B26" s="432"/>
      <c r="C26" s="432"/>
      <c r="D26" s="432"/>
      <c r="E26" s="273"/>
      <c r="F26" s="277">
        <f>SUM(F21:F25)</f>
        <v>0</v>
      </c>
      <c r="G26" s="278">
        <f>SUM(G21:G25)</f>
        <v>0</v>
      </c>
      <c r="H26" s="279"/>
    </row>
    <row r="27" spans="2:8" ht="18.600000000000001" customHeight="1">
      <c r="D27" s="280"/>
      <c r="E27" s="281"/>
    </row>
    <row r="28" spans="2:8" ht="18.600000000000001" customHeight="1" thickBot="1">
      <c r="D28" s="438" t="s">
        <v>147</v>
      </c>
      <c r="E28" s="438"/>
    </row>
    <row r="29" spans="2:8" ht="46.5" customHeight="1" thickTop="1">
      <c r="D29" s="311" t="s">
        <v>148</v>
      </c>
      <c r="E29" s="312">
        <f>G17</f>
        <v>0</v>
      </c>
      <c r="F29" s="282"/>
    </row>
    <row r="30" spans="2:8" ht="46.5" customHeight="1">
      <c r="D30" s="313" t="s">
        <v>149</v>
      </c>
      <c r="E30" s="314">
        <f ca="1">'Budget Summary'!C42</f>
        <v>0</v>
      </c>
      <c r="F30" s="283"/>
      <c r="G30" s="433" t="s">
        <v>150</v>
      </c>
      <c r="H30" s="433"/>
    </row>
    <row r="31" spans="2:8" ht="46.5" customHeight="1">
      <c r="D31" s="313" t="s">
        <v>151</v>
      </c>
      <c r="E31" s="314">
        <f ca="1">SUM(ROUND(E30+F17,2))</f>
        <v>0</v>
      </c>
      <c r="F31" s="283"/>
      <c r="G31" s="433"/>
      <c r="H31" s="433"/>
    </row>
    <row r="32" spans="2:8" ht="46.5" customHeight="1" thickBot="1">
      <c r="D32" s="315" t="s">
        <v>152</v>
      </c>
      <c r="E32" s="316">
        <f>SUM('Budget Summary'!D9)</f>
        <v>0</v>
      </c>
      <c r="F32" s="283"/>
      <c r="G32" s="433"/>
      <c r="H32" s="433"/>
    </row>
    <row r="33" spans="2:8" ht="15.95" thickTop="1">
      <c r="D33" s="284"/>
      <c r="E33" s="285"/>
      <c r="F33" s="283"/>
    </row>
    <row r="34" spans="2:8">
      <c r="D34" s="217"/>
      <c r="E34" s="286"/>
      <c r="F34" s="283"/>
    </row>
    <row r="35" spans="2:8">
      <c r="B35" s="31"/>
      <c r="C35" s="31"/>
      <c r="D35" s="217"/>
      <c r="E35" s="286"/>
    </row>
    <row r="36" spans="2:8" hidden="1">
      <c r="B36" s="71"/>
      <c r="C36" s="71"/>
      <c r="D36" s="23" t="str">
        <f>'Budget Summary'!C32</f>
        <v>NCFF Funds Requested</v>
      </c>
      <c r="E36" s="23">
        <f>SUMIF(C$12:C$25,'Budget Summary'!C32,F$12:F$25)</f>
        <v>0</v>
      </c>
      <c r="H36" s="40"/>
    </row>
    <row r="37" spans="2:8" hidden="1">
      <c r="B37" s="71"/>
      <c r="C37" s="71"/>
      <c r="D37" s="23" t="str">
        <f>'Budget Summary'!G32</f>
        <v>Match Funds</v>
      </c>
      <c r="E37" s="23">
        <f>SUMIF(C$12:C$25,'Budget Summary'!G32,F$12:F$25)</f>
        <v>0</v>
      </c>
      <c r="F37" s="40"/>
      <c r="G37" s="40"/>
      <c r="H37" s="40"/>
    </row>
    <row r="38" spans="2:8" hidden="1">
      <c r="B38" s="71"/>
      <c r="C38" s="71"/>
      <c r="D38" s="23">
        <f>'Budget Summary'!E32</f>
        <v>0</v>
      </c>
      <c r="E38" s="23">
        <f>SUMIF(C$12:C$25,'Budget Summary'!E32,F$12:F$25)</f>
        <v>0</v>
      </c>
      <c r="F38" s="40"/>
      <c r="G38" s="40"/>
      <c r="H38" s="72"/>
    </row>
    <row r="39" spans="2:8" hidden="1">
      <c r="B39" s="71"/>
      <c r="C39" s="71"/>
      <c r="D39" s="23">
        <f>'Budget Summary'!F32</f>
        <v>0</v>
      </c>
      <c r="E39" s="23">
        <f>SUMIF(C$12:C$25,'Budget Summary'!F32,F$12:F$25)</f>
        <v>0</v>
      </c>
      <c r="F39" s="287"/>
      <c r="G39" s="287"/>
      <c r="H39" s="74"/>
    </row>
    <row r="40" spans="2:8" hidden="1">
      <c r="B40" s="71"/>
      <c r="C40" s="71"/>
      <c r="D40" s="23" t="e">
        <f>'Budget Summary'!#REF!</f>
        <v>#REF!</v>
      </c>
      <c r="E40" s="23">
        <f>SUMIF(C$12:C$25,'Budget Summary'!#REF!,F$12:F$25)</f>
        <v>0</v>
      </c>
      <c r="F40" s="288"/>
      <c r="G40" s="288"/>
      <c r="H40" s="74"/>
    </row>
    <row r="41" spans="2:8">
      <c r="B41" s="71"/>
      <c r="C41" s="71"/>
      <c r="D41" s="75"/>
      <c r="E41" s="75"/>
      <c r="F41" s="288"/>
      <c r="G41" s="288"/>
      <c r="H41" s="75"/>
    </row>
    <row r="42" spans="2:8">
      <c r="B42" s="71"/>
      <c r="C42" s="71"/>
      <c r="D42" s="75"/>
      <c r="E42" s="75"/>
      <c r="F42" s="288"/>
      <c r="G42" s="288"/>
      <c r="H42" s="75"/>
    </row>
    <row r="43" spans="2:8">
      <c r="B43" s="71"/>
      <c r="C43" s="71"/>
      <c r="D43" s="75"/>
      <c r="E43" s="75"/>
      <c r="F43" s="288"/>
      <c r="G43" s="288"/>
      <c r="H43" s="75"/>
    </row>
    <row r="44" spans="2:8">
      <c r="B44" s="71"/>
      <c r="C44" s="71"/>
      <c r="D44" s="75"/>
      <c r="E44" s="75"/>
      <c r="F44" s="288"/>
      <c r="G44" s="288"/>
      <c r="H44" s="75"/>
    </row>
    <row r="45" spans="2:8">
      <c r="B45" s="71"/>
      <c r="C45" s="71"/>
      <c r="D45" s="75"/>
      <c r="E45" s="75"/>
      <c r="F45" s="288"/>
      <c r="G45" s="288"/>
      <c r="H45" s="75"/>
    </row>
    <row r="46" spans="2:8">
      <c r="B46" s="71"/>
      <c r="C46" s="71"/>
      <c r="D46" s="75"/>
      <c r="E46" s="75"/>
      <c r="F46" s="288"/>
      <c r="G46" s="288"/>
      <c r="H46" s="75"/>
    </row>
    <row r="47" spans="2:8">
      <c r="B47" s="71"/>
      <c r="C47" s="71"/>
      <c r="D47" s="75"/>
      <c r="E47" s="75"/>
      <c r="F47" s="288"/>
      <c r="G47" s="288"/>
      <c r="H47" s="75"/>
    </row>
    <row r="48" spans="2:8">
      <c r="B48" s="390"/>
      <c r="C48" s="390"/>
      <c r="D48" s="390"/>
      <c r="E48" s="71"/>
      <c r="F48" s="288"/>
      <c r="G48" s="288"/>
      <c r="H48" s="71"/>
    </row>
    <row r="49" spans="2:8">
      <c r="F49" s="289"/>
      <c r="G49" s="289"/>
    </row>
    <row r="51" spans="2:8">
      <c r="B51" s="31"/>
      <c r="C51" s="31"/>
    </row>
    <row r="52" spans="2:8">
      <c r="B52" s="71"/>
      <c r="C52" s="71"/>
      <c r="D52" s="40"/>
      <c r="E52" s="40"/>
      <c r="H52" s="40"/>
    </row>
    <row r="53" spans="2:8">
      <c r="B53" s="71"/>
      <c r="C53" s="71"/>
      <c r="D53" s="76"/>
      <c r="E53" s="76"/>
      <c r="F53" s="40"/>
      <c r="G53" s="40"/>
      <c r="H53" s="72"/>
    </row>
    <row r="54" spans="2:8">
      <c r="B54" s="71"/>
      <c r="C54" s="71"/>
      <c r="D54" s="73"/>
      <c r="E54" s="73"/>
      <c r="F54" s="287"/>
      <c r="G54" s="287"/>
      <c r="H54" s="74"/>
    </row>
    <row r="55" spans="2:8">
      <c r="B55" s="71"/>
      <c r="C55" s="71"/>
      <c r="D55" s="73"/>
      <c r="E55" s="73"/>
      <c r="F55" s="288"/>
      <c r="G55" s="288"/>
      <c r="H55" s="74"/>
    </row>
    <row r="56" spans="2:8">
      <c r="B56" s="71"/>
      <c r="C56" s="71"/>
      <c r="D56" s="75"/>
      <c r="E56" s="75"/>
      <c r="F56" s="288"/>
      <c r="G56" s="288"/>
      <c r="H56" s="75"/>
    </row>
    <row r="57" spans="2:8">
      <c r="B57" s="71"/>
      <c r="C57" s="71"/>
      <c r="D57" s="75"/>
      <c r="E57" s="75"/>
      <c r="F57" s="288"/>
      <c r="G57" s="288"/>
      <c r="H57" s="75"/>
    </row>
    <row r="58" spans="2:8">
      <c r="B58" s="71"/>
      <c r="C58" s="71"/>
      <c r="D58" s="75"/>
      <c r="E58" s="75"/>
      <c r="F58" s="288"/>
      <c r="G58" s="288"/>
      <c r="H58" s="75"/>
    </row>
    <row r="59" spans="2:8">
      <c r="B59" s="71"/>
      <c r="C59" s="71"/>
      <c r="D59" s="75"/>
      <c r="E59" s="75"/>
      <c r="F59" s="288"/>
      <c r="G59" s="288"/>
      <c r="H59" s="75"/>
    </row>
    <row r="60" spans="2:8">
      <c r="B60" s="71"/>
      <c r="C60" s="71"/>
      <c r="D60" s="75"/>
      <c r="E60" s="75"/>
      <c r="F60" s="288"/>
      <c r="G60" s="288"/>
      <c r="H60" s="75"/>
    </row>
    <row r="61" spans="2:8">
      <c r="B61" s="71"/>
      <c r="C61" s="71"/>
      <c r="D61" s="75"/>
      <c r="E61" s="75"/>
      <c r="F61" s="288"/>
      <c r="G61" s="288"/>
      <c r="H61" s="75"/>
    </row>
    <row r="62" spans="2:8">
      <c r="B62" s="71"/>
      <c r="C62" s="71"/>
      <c r="D62" s="75"/>
      <c r="E62" s="75"/>
      <c r="F62" s="288"/>
      <c r="G62" s="288"/>
      <c r="H62" s="75"/>
    </row>
    <row r="63" spans="2:8">
      <c r="B63" s="390"/>
      <c r="C63" s="390"/>
      <c r="D63" s="390"/>
      <c r="E63" s="71"/>
      <c r="F63" s="288"/>
      <c r="G63" s="288"/>
      <c r="H63" s="71"/>
    </row>
    <row r="64" spans="2:8">
      <c r="F64" s="289"/>
      <c r="G64" s="289"/>
    </row>
    <row r="66" spans="2:8">
      <c r="B66" s="31"/>
      <c r="C66" s="31"/>
    </row>
    <row r="67" spans="2:8">
      <c r="B67" s="71"/>
      <c r="C67" s="71"/>
      <c r="D67" s="40"/>
      <c r="E67" s="40"/>
      <c r="H67" s="40"/>
    </row>
    <row r="68" spans="2:8">
      <c r="B68" s="71"/>
      <c r="C68" s="71"/>
      <c r="D68" s="76"/>
      <c r="E68" s="76"/>
      <c r="F68" s="40"/>
      <c r="G68" s="40"/>
      <c r="H68" s="72"/>
    </row>
    <row r="69" spans="2:8">
      <c r="B69" s="71"/>
      <c r="C69" s="71"/>
      <c r="D69" s="73"/>
      <c r="E69" s="73"/>
      <c r="F69" s="287"/>
      <c r="G69" s="287"/>
      <c r="H69" s="74"/>
    </row>
    <row r="70" spans="2:8">
      <c r="B70" s="71"/>
      <c r="C70" s="71"/>
      <c r="D70" s="73"/>
      <c r="E70" s="73"/>
      <c r="F70" s="288"/>
      <c r="G70" s="288"/>
      <c r="H70" s="74"/>
    </row>
    <row r="71" spans="2:8">
      <c r="B71" s="71"/>
      <c r="C71" s="71"/>
      <c r="D71" s="75"/>
      <c r="E71" s="75"/>
      <c r="F71" s="288"/>
      <c r="G71" s="288"/>
      <c r="H71" s="75"/>
    </row>
    <row r="72" spans="2:8">
      <c r="B72" s="71"/>
      <c r="C72" s="71"/>
      <c r="D72" s="75"/>
      <c r="E72" s="75"/>
      <c r="F72" s="288"/>
      <c r="G72" s="288"/>
      <c r="H72" s="75"/>
    </row>
    <row r="73" spans="2:8">
      <c r="B73" s="71"/>
      <c r="C73" s="71"/>
      <c r="D73" s="75"/>
      <c r="E73" s="75"/>
      <c r="F73" s="288"/>
      <c r="G73" s="288"/>
      <c r="H73" s="75"/>
    </row>
    <row r="74" spans="2:8">
      <c r="B74" s="71"/>
      <c r="C74" s="71"/>
      <c r="D74" s="75"/>
      <c r="E74" s="75"/>
      <c r="F74" s="288"/>
      <c r="G74" s="288"/>
      <c r="H74" s="75"/>
    </row>
    <row r="75" spans="2:8">
      <c r="B75" s="71"/>
      <c r="C75" s="71"/>
      <c r="D75" s="75"/>
      <c r="E75" s="75"/>
      <c r="F75" s="288"/>
      <c r="G75" s="288"/>
      <c r="H75" s="75"/>
    </row>
    <row r="76" spans="2:8">
      <c r="B76" s="71"/>
      <c r="C76" s="71"/>
      <c r="D76" s="75"/>
      <c r="E76" s="75"/>
      <c r="F76" s="288"/>
      <c r="G76" s="288"/>
      <c r="H76" s="75"/>
    </row>
    <row r="77" spans="2:8">
      <c r="B77" s="71"/>
      <c r="C77" s="71"/>
      <c r="D77" s="75"/>
      <c r="E77" s="75"/>
      <c r="F77" s="288"/>
      <c r="G77" s="288"/>
      <c r="H77" s="75"/>
    </row>
    <row r="78" spans="2:8">
      <c r="B78" s="390"/>
      <c r="C78" s="390"/>
      <c r="D78" s="390"/>
      <c r="E78" s="71"/>
      <c r="F78" s="288"/>
      <c r="G78" s="288"/>
      <c r="H78" s="71"/>
    </row>
    <row r="79" spans="2:8">
      <c r="F79" s="289"/>
      <c r="G79" s="289"/>
    </row>
    <row r="81" spans="2:8">
      <c r="B81" s="31"/>
      <c r="C81" s="31"/>
    </row>
    <row r="82" spans="2:8">
      <c r="B82" s="71"/>
      <c r="C82" s="71"/>
      <c r="D82" s="40"/>
      <c r="E82" s="40"/>
      <c r="H82" s="40"/>
    </row>
    <row r="83" spans="2:8">
      <c r="B83" s="71"/>
      <c r="C83" s="71"/>
      <c r="D83" s="76"/>
      <c r="E83" s="76"/>
      <c r="F83" s="40"/>
      <c r="G83" s="40"/>
      <c r="H83" s="72"/>
    </row>
    <row r="84" spans="2:8">
      <c r="B84" s="71"/>
      <c r="C84" s="71"/>
      <c r="D84" s="73"/>
      <c r="E84" s="73"/>
      <c r="F84" s="287"/>
      <c r="G84" s="287"/>
      <c r="H84" s="74"/>
    </row>
    <row r="85" spans="2:8">
      <c r="B85" s="71"/>
      <c r="C85" s="71"/>
      <c r="D85" s="73"/>
      <c r="E85" s="73"/>
      <c r="F85" s="288"/>
      <c r="G85" s="288"/>
      <c r="H85" s="74"/>
    </row>
    <row r="86" spans="2:8">
      <c r="B86" s="71"/>
      <c r="C86" s="71"/>
      <c r="D86" s="75"/>
      <c r="E86" s="75"/>
      <c r="F86" s="288"/>
      <c r="G86" s="288"/>
      <c r="H86" s="75"/>
    </row>
    <row r="87" spans="2:8">
      <c r="B87" s="71"/>
      <c r="C87" s="71"/>
      <c r="D87" s="75"/>
      <c r="E87" s="75"/>
      <c r="F87" s="288"/>
      <c r="G87" s="288"/>
      <c r="H87" s="75"/>
    </row>
    <row r="88" spans="2:8">
      <c r="B88" s="71"/>
      <c r="C88" s="71"/>
      <c r="D88" s="75"/>
      <c r="E88" s="75"/>
      <c r="F88" s="288"/>
      <c r="G88" s="288"/>
      <c r="H88" s="75"/>
    </row>
    <row r="89" spans="2:8">
      <c r="B89" s="71"/>
      <c r="C89" s="71"/>
      <c r="D89" s="75"/>
      <c r="E89" s="75"/>
      <c r="F89" s="288"/>
      <c r="G89" s="288"/>
      <c r="H89" s="75"/>
    </row>
    <row r="90" spans="2:8">
      <c r="B90" s="71"/>
      <c r="C90" s="71"/>
      <c r="D90" s="75"/>
      <c r="E90" s="75"/>
      <c r="F90" s="288"/>
      <c r="G90" s="288"/>
      <c r="H90" s="75"/>
    </row>
    <row r="91" spans="2:8">
      <c r="B91" s="71"/>
      <c r="C91" s="71"/>
      <c r="D91" s="75"/>
      <c r="E91" s="75"/>
      <c r="F91" s="288"/>
      <c r="G91" s="288"/>
      <c r="H91" s="75"/>
    </row>
    <row r="92" spans="2:8">
      <c r="B92" s="71"/>
      <c r="C92" s="71"/>
      <c r="D92" s="75"/>
      <c r="E92" s="75"/>
      <c r="F92" s="288"/>
      <c r="G92" s="288"/>
      <c r="H92" s="75"/>
    </row>
    <row r="93" spans="2:8">
      <c r="B93" s="390"/>
      <c r="C93" s="390"/>
      <c r="D93" s="390"/>
      <c r="E93" s="71"/>
      <c r="F93" s="288"/>
      <c r="G93" s="288"/>
      <c r="H93" s="71"/>
    </row>
    <row r="94" spans="2:8">
      <c r="F94" s="289"/>
      <c r="G94" s="289"/>
    </row>
    <row r="96" spans="2:8">
      <c r="B96" s="31"/>
      <c r="C96" s="31"/>
    </row>
    <row r="97" spans="2:8">
      <c r="B97" s="71"/>
      <c r="C97" s="71"/>
      <c r="D97" s="40"/>
      <c r="E97" s="40"/>
      <c r="H97" s="40"/>
    </row>
    <row r="98" spans="2:8">
      <c r="B98" s="71"/>
      <c r="C98" s="71"/>
      <c r="D98" s="76"/>
      <c r="E98" s="76"/>
      <c r="F98" s="40"/>
      <c r="G98" s="40"/>
      <c r="H98" s="72"/>
    </row>
    <row r="99" spans="2:8">
      <c r="B99" s="71"/>
      <c r="C99" s="71"/>
      <c r="D99" s="73"/>
      <c r="E99" s="73"/>
      <c r="F99" s="287"/>
      <c r="G99" s="287"/>
      <c r="H99" s="74"/>
    </row>
    <row r="100" spans="2:8">
      <c r="B100" s="71"/>
      <c r="C100" s="71"/>
      <c r="D100" s="73"/>
      <c r="E100" s="73"/>
      <c r="F100" s="288"/>
      <c r="G100" s="288"/>
      <c r="H100" s="74"/>
    </row>
    <row r="101" spans="2:8">
      <c r="B101" s="71"/>
      <c r="C101" s="71"/>
      <c r="D101" s="75"/>
      <c r="E101" s="75"/>
      <c r="F101" s="288"/>
      <c r="G101" s="288"/>
      <c r="H101" s="75"/>
    </row>
    <row r="102" spans="2:8">
      <c r="B102" s="71"/>
      <c r="C102" s="71"/>
      <c r="D102" s="75"/>
      <c r="E102" s="75"/>
      <c r="F102" s="288"/>
      <c r="G102" s="288"/>
      <c r="H102" s="75"/>
    </row>
    <row r="103" spans="2:8">
      <c r="B103" s="71"/>
      <c r="C103" s="71"/>
      <c r="D103" s="75"/>
      <c r="E103" s="75"/>
      <c r="F103" s="288"/>
      <c r="G103" s="288"/>
      <c r="H103" s="75"/>
    </row>
    <row r="104" spans="2:8">
      <c r="B104" s="71"/>
      <c r="C104" s="71"/>
      <c r="D104" s="75"/>
      <c r="E104" s="75"/>
      <c r="F104" s="288"/>
      <c r="G104" s="288"/>
      <c r="H104" s="75"/>
    </row>
    <row r="105" spans="2:8">
      <c r="B105" s="71"/>
      <c r="C105" s="71"/>
      <c r="D105" s="75"/>
      <c r="E105" s="75"/>
      <c r="F105" s="288"/>
      <c r="G105" s="288"/>
      <c r="H105" s="75"/>
    </row>
    <row r="106" spans="2:8">
      <c r="B106" s="71"/>
      <c r="C106" s="71"/>
      <c r="D106" s="75"/>
      <c r="E106" s="75"/>
      <c r="F106" s="288"/>
      <c r="G106" s="288"/>
      <c r="H106" s="75"/>
    </row>
    <row r="107" spans="2:8">
      <c r="B107" s="71"/>
      <c r="C107" s="71"/>
      <c r="D107" s="75"/>
      <c r="E107" s="75"/>
      <c r="F107" s="288"/>
      <c r="G107" s="288"/>
      <c r="H107" s="75"/>
    </row>
    <row r="108" spans="2:8">
      <c r="B108" s="390"/>
      <c r="C108" s="390"/>
      <c r="D108" s="390"/>
      <c r="E108" s="71"/>
      <c r="F108" s="288"/>
      <c r="G108" s="288"/>
      <c r="H108" s="71"/>
    </row>
    <row r="109" spans="2:8">
      <c r="F109" s="289"/>
      <c r="G109" s="289"/>
    </row>
    <row r="111" spans="2:8">
      <c r="B111" s="31"/>
      <c r="C111" s="31"/>
    </row>
    <row r="112" spans="2:8">
      <c r="B112" s="71"/>
      <c r="C112" s="71"/>
      <c r="D112" s="40"/>
      <c r="E112" s="40"/>
      <c r="H112" s="40"/>
    </row>
    <row r="113" spans="2:8">
      <c r="B113" s="71"/>
      <c r="C113" s="71"/>
      <c r="D113" s="76"/>
      <c r="E113" s="76"/>
      <c r="F113" s="40"/>
      <c r="G113" s="40"/>
      <c r="H113" s="72"/>
    </row>
    <row r="114" spans="2:8">
      <c r="B114" s="71"/>
      <c r="C114" s="71"/>
      <c r="D114" s="73"/>
      <c r="E114" s="73"/>
      <c r="F114" s="287"/>
      <c r="G114" s="287"/>
      <c r="H114" s="74"/>
    </row>
    <row r="115" spans="2:8">
      <c r="B115" s="71"/>
      <c r="C115" s="71"/>
      <c r="D115" s="73"/>
      <c r="E115" s="73"/>
      <c r="F115" s="288"/>
      <c r="G115" s="288"/>
      <c r="H115" s="74"/>
    </row>
    <row r="116" spans="2:8">
      <c r="B116" s="71"/>
      <c r="C116" s="71"/>
      <c r="D116" s="75"/>
      <c r="E116" s="75"/>
      <c r="F116" s="288"/>
      <c r="G116" s="288"/>
      <c r="H116" s="75"/>
    </row>
    <row r="117" spans="2:8">
      <c r="B117" s="71"/>
      <c r="C117" s="71"/>
      <c r="D117" s="75"/>
      <c r="E117" s="75"/>
      <c r="F117" s="288"/>
      <c r="G117" s="288"/>
      <c r="H117" s="75"/>
    </row>
    <row r="118" spans="2:8">
      <c r="B118" s="71"/>
      <c r="C118" s="71"/>
      <c r="D118" s="75"/>
      <c r="E118" s="75"/>
      <c r="F118" s="288"/>
      <c r="G118" s="288"/>
      <c r="H118" s="75"/>
    </row>
    <row r="119" spans="2:8">
      <c r="B119" s="71"/>
      <c r="C119" s="71"/>
      <c r="D119" s="75"/>
      <c r="E119" s="75"/>
      <c r="F119" s="288"/>
      <c r="G119" s="288"/>
      <c r="H119" s="75"/>
    </row>
    <row r="120" spans="2:8">
      <c r="B120" s="71"/>
      <c r="C120" s="71"/>
      <c r="D120" s="75"/>
      <c r="E120" s="75"/>
      <c r="F120" s="288"/>
      <c r="G120" s="288"/>
      <c r="H120" s="75"/>
    </row>
    <row r="121" spans="2:8">
      <c r="B121" s="71"/>
      <c r="C121" s="71"/>
      <c r="D121" s="75"/>
      <c r="E121" s="75"/>
      <c r="F121" s="288"/>
      <c r="G121" s="288"/>
      <c r="H121" s="75"/>
    </row>
    <row r="122" spans="2:8">
      <c r="B122" s="71"/>
      <c r="C122" s="71"/>
      <c r="D122" s="75"/>
      <c r="E122" s="75"/>
      <c r="F122" s="288"/>
      <c r="G122" s="288"/>
      <c r="H122" s="75"/>
    </row>
    <row r="123" spans="2:8">
      <c r="B123" s="390"/>
      <c r="C123" s="390"/>
      <c r="D123" s="390"/>
      <c r="E123" s="71"/>
      <c r="F123" s="288"/>
      <c r="G123" s="288"/>
      <c r="H123" s="71"/>
    </row>
    <row r="124" spans="2:8">
      <c r="F124" s="289"/>
      <c r="G124" s="289"/>
    </row>
    <row r="126" spans="2:8">
      <c r="B126" s="31"/>
      <c r="C126" s="31"/>
    </row>
    <row r="127" spans="2:8">
      <c r="B127" s="71"/>
      <c r="C127" s="71"/>
      <c r="D127" s="40"/>
      <c r="E127" s="40"/>
      <c r="H127" s="40"/>
    </row>
    <row r="128" spans="2:8">
      <c r="B128" s="71"/>
      <c r="C128" s="71"/>
      <c r="D128" s="76"/>
      <c r="E128" s="76"/>
      <c r="F128" s="40"/>
      <c r="G128" s="40"/>
      <c r="H128" s="72"/>
    </row>
    <row r="129" spans="2:8">
      <c r="B129" s="71"/>
      <c r="C129" s="71"/>
      <c r="D129" s="73"/>
      <c r="E129" s="73"/>
      <c r="F129" s="287"/>
      <c r="G129" s="287"/>
      <c r="H129" s="74"/>
    </row>
    <row r="130" spans="2:8">
      <c r="B130" s="71"/>
      <c r="C130" s="71"/>
      <c r="D130" s="73"/>
      <c r="E130" s="73"/>
      <c r="F130" s="288"/>
      <c r="G130" s="288"/>
      <c r="H130" s="74"/>
    </row>
    <row r="131" spans="2:8">
      <c r="B131" s="71"/>
      <c r="C131" s="71"/>
      <c r="D131" s="75"/>
      <c r="E131" s="75"/>
      <c r="F131" s="288"/>
      <c r="G131" s="288"/>
      <c r="H131" s="75"/>
    </row>
    <row r="132" spans="2:8">
      <c r="B132" s="71"/>
      <c r="C132" s="71"/>
      <c r="D132" s="75"/>
      <c r="E132" s="75"/>
      <c r="F132" s="288"/>
      <c r="G132" s="288"/>
      <c r="H132" s="75"/>
    </row>
    <row r="133" spans="2:8">
      <c r="B133" s="71"/>
      <c r="C133" s="71"/>
      <c r="D133" s="75"/>
      <c r="E133" s="75"/>
      <c r="F133" s="288"/>
      <c r="G133" s="288"/>
      <c r="H133" s="75"/>
    </row>
    <row r="134" spans="2:8">
      <c r="B134" s="71"/>
      <c r="C134" s="71"/>
      <c r="D134" s="75"/>
      <c r="E134" s="75"/>
      <c r="F134" s="288"/>
      <c r="G134" s="288"/>
      <c r="H134" s="75"/>
    </row>
    <row r="135" spans="2:8">
      <c r="B135" s="71"/>
      <c r="C135" s="71"/>
      <c r="D135" s="75"/>
      <c r="E135" s="75"/>
      <c r="F135" s="288"/>
      <c r="G135" s="288"/>
      <c r="H135" s="75"/>
    </row>
    <row r="136" spans="2:8">
      <c r="B136" s="71"/>
      <c r="C136" s="71"/>
      <c r="D136" s="75"/>
      <c r="E136" s="75"/>
      <c r="F136" s="288"/>
      <c r="G136" s="288"/>
      <c r="H136" s="75"/>
    </row>
    <row r="137" spans="2:8">
      <c r="B137" s="71"/>
      <c r="C137" s="71"/>
      <c r="D137" s="75"/>
      <c r="E137" s="75"/>
      <c r="F137" s="288"/>
      <c r="G137" s="288"/>
      <c r="H137" s="75"/>
    </row>
    <row r="138" spans="2:8">
      <c r="B138" s="390"/>
      <c r="C138" s="390"/>
      <c r="D138" s="390"/>
      <c r="E138" s="71"/>
      <c r="F138" s="288"/>
      <c r="G138" s="288"/>
      <c r="H138" s="71"/>
    </row>
    <row r="139" spans="2:8">
      <c r="F139" s="289"/>
      <c r="G139" s="289"/>
    </row>
    <row r="141" spans="2:8">
      <c r="B141" s="31"/>
      <c r="C141" s="31"/>
    </row>
    <row r="142" spans="2:8">
      <c r="B142" s="71"/>
      <c r="C142" s="71"/>
      <c r="D142" s="40"/>
      <c r="E142" s="40"/>
      <c r="H142" s="40"/>
    </row>
    <row r="143" spans="2:8">
      <c r="B143" s="71"/>
      <c r="C143" s="71"/>
      <c r="D143" s="76"/>
      <c r="E143" s="76"/>
      <c r="F143" s="40"/>
      <c r="G143" s="40"/>
      <c r="H143" s="72"/>
    </row>
    <row r="144" spans="2:8">
      <c r="B144" s="71"/>
      <c r="C144" s="71"/>
      <c r="D144" s="73"/>
      <c r="E144" s="73"/>
      <c r="F144" s="287"/>
      <c r="G144" s="287"/>
      <c r="H144" s="74"/>
    </row>
    <row r="145" spans="2:8">
      <c r="B145" s="71"/>
      <c r="C145" s="71"/>
      <c r="D145" s="73"/>
      <c r="E145" s="73"/>
      <c r="F145" s="288"/>
      <c r="G145" s="288"/>
      <c r="H145" s="74"/>
    </row>
    <row r="146" spans="2:8">
      <c r="B146" s="71"/>
      <c r="C146" s="71"/>
      <c r="D146" s="75"/>
      <c r="E146" s="75"/>
      <c r="F146" s="288"/>
      <c r="G146" s="288"/>
      <c r="H146" s="75"/>
    </row>
    <row r="147" spans="2:8">
      <c r="B147" s="71"/>
      <c r="C147" s="71"/>
      <c r="D147" s="75"/>
      <c r="E147" s="75"/>
      <c r="F147" s="288"/>
      <c r="G147" s="288"/>
      <c r="H147" s="75"/>
    </row>
    <row r="148" spans="2:8">
      <c r="B148" s="71"/>
      <c r="C148" s="71"/>
      <c r="D148" s="75"/>
      <c r="E148" s="75"/>
      <c r="F148" s="288"/>
      <c r="G148" s="288"/>
      <c r="H148" s="75"/>
    </row>
    <row r="149" spans="2:8">
      <c r="B149" s="71"/>
      <c r="C149" s="71"/>
      <c r="D149" s="75"/>
      <c r="E149" s="75"/>
      <c r="F149" s="288"/>
      <c r="G149" s="288"/>
      <c r="H149" s="75"/>
    </row>
    <row r="150" spans="2:8">
      <c r="B150" s="71"/>
      <c r="C150" s="71"/>
      <c r="D150" s="75"/>
      <c r="E150" s="75"/>
      <c r="F150" s="288"/>
      <c r="G150" s="288"/>
      <c r="H150" s="75"/>
    </row>
    <row r="151" spans="2:8">
      <c r="B151" s="71"/>
      <c r="C151" s="71"/>
      <c r="D151" s="75"/>
      <c r="E151" s="75"/>
      <c r="F151" s="288"/>
      <c r="G151" s="288"/>
      <c r="H151" s="75"/>
    </row>
    <row r="152" spans="2:8">
      <c r="B152" s="71"/>
      <c r="C152" s="71"/>
      <c r="D152" s="75"/>
      <c r="E152" s="75"/>
      <c r="F152" s="288"/>
      <c r="G152" s="288"/>
      <c r="H152" s="75"/>
    </row>
    <row r="153" spans="2:8">
      <c r="B153" s="390"/>
      <c r="C153" s="390"/>
      <c r="D153" s="390"/>
      <c r="E153" s="71"/>
      <c r="F153" s="288"/>
      <c r="G153" s="288"/>
      <c r="H153" s="71"/>
    </row>
    <row r="154" spans="2:8">
      <c r="F154" s="289"/>
      <c r="G154" s="289"/>
    </row>
  </sheetData>
  <sheetProtection algorithmName="SHA-512" hashValue="n68mL9ba4BVPrEHvNFNoXBBLoONSwmmDn7USke396UA3Lm1EubtJ2YGCyalgAUbtvd65XGFyPvkKsKN+3YFQjQ==" saltValue="/Li9CG1d8Z1ztCgRNrgmUw==" spinCount="100000" sheet="1" objects="1" scenarios="1"/>
  <mergeCells count="16">
    <mergeCell ref="B123:D123"/>
    <mergeCell ref="B138:D138"/>
    <mergeCell ref="B153:D153"/>
    <mergeCell ref="B1:H1"/>
    <mergeCell ref="B9:H9"/>
    <mergeCell ref="B3:H5"/>
    <mergeCell ref="B108:D108"/>
    <mergeCell ref="B26:D26"/>
    <mergeCell ref="B48:D48"/>
    <mergeCell ref="B63:D63"/>
    <mergeCell ref="B78:D78"/>
    <mergeCell ref="B93:D93"/>
    <mergeCell ref="G30:H32"/>
    <mergeCell ref="B17:D17"/>
    <mergeCell ref="B19:H19"/>
    <mergeCell ref="D28:E28"/>
  </mergeCells>
  <conditionalFormatting sqref="E29">
    <cfRule type="cellIs" dxfId="3" priority="1" operator="greaterThan">
      <formula>0.10004</formula>
    </cfRule>
  </conditionalFormatting>
  <conditionalFormatting sqref="E31">
    <cfRule type="cellIs" dxfId="2" priority="3" operator="between">
      <formula>$E$32-0.04</formula>
      <formula>$E$32+0.04</formula>
    </cfRule>
    <cfRule type="cellIs" dxfId="1" priority="4" operator="lessThan">
      <formula>$E$32</formula>
    </cfRule>
    <cfRule type="cellIs" dxfId="0" priority="5" operator="greaterThan">
      <formula>$E$32</formula>
    </cfRule>
  </conditionalFormatting>
  <dataValidations count="6">
    <dataValidation type="textLength" allowBlank="1" showInputMessage="1" showErrorMessage="1" error="250 Max 2 min" prompt="250 Max" sqref="D146:E152 D41:E47 D56:E62 D71:E77 D86:E92 D101:E107 D116:E122 D131:E137" xr:uid="{9ED154E2-30C8-4F25-87C5-26D65FF56D30}">
      <formula1>2</formula1>
      <formula2>250</formula2>
    </dataValidation>
    <dataValidation type="textLength" allowBlank="1" showInputMessage="1" showErrorMessage="1" error="750 Character Max" promptTitle="Justification" prompt="750 Character Max" sqref="H8 H38:H47 H53:H62 H68:H77 H83:H92 H98:H107 H113:H122 H128:H137 H143:H152" xr:uid="{6B34665A-9147-4D9D-918A-23AF41124978}">
      <formula1>0</formula1>
      <formula2>750</formula2>
    </dataValidation>
    <dataValidation operator="greaterThanOrEqual" allowBlank="1" showInputMessage="1" showErrorMessage="1" error="numbers only" prompt="Total requested" sqref="F144:G153 F39:G48 F54:G63 F69:G78 F84:G93 F99:G108 F114:G123 F129:G138 F8:G8 F21:G25 F12:G16" xr:uid="{8D7E74B5-8F8D-4442-887A-7940ADBD228E}"/>
    <dataValidation type="list" operator="greaterThanOrEqual" allowBlank="1" showInputMessage="1" showErrorMessage="1" error="Cost per unit" sqref="E9" xr:uid="{A29EEB27-CAC5-4F95-8C13-483FC79D82BD}">
      <formula1>$J$4:$J$6</formula1>
    </dataValidation>
    <dataValidation type="list" allowBlank="1" showInputMessage="1" showErrorMessage="1" sqref="C21:C25" xr:uid="{E8BCB0C3-369A-4135-81A9-8E2FE236D844}">
      <formula1>"Match Funds"</formula1>
    </dataValidation>
    <dataValidation type="list" allowBlank="1" showInputMessage="1" showErrorMessage="1" sqref="C12:C16" xr:uid="{7519D836-DC56-479D-A224-6688B6DE7A93}">
      <formula1>"NCFF Funds Requested"</formula1>
    </dataValidation>
  </dataValidations>
  <pageMargins left="0.25" right="0.25" top="0.75" bottom="0.75" header="0.3" footer="0.3"/>
  <pageSetup scale="66" orientation="landscape" r:id="rId1"/>
  <headerFooter scaleWithDoc="0">
    <oddHeader>&amp;CAttachment A</oddHeader>
  </headerFooter>
  <rowBreaks count="1" manualBreakCount="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2B981-4C96-4BFC-B75E-482FFFE7483A}">
  <sheetPr>
    <tabColor theme="9" tint="0.39997558519241921"/>
    <pageSetUpPr fitToPage="1"/>
  </sheetPr>
  <dimension ref="A1:L140"/>
  <sheetViews>
    <sheetView showGridLines="0" zoomScale="70" zoomScaleNormal="70" workbookViewId="0">
      <selection activeCell="B10" sqref="B10:F21"/>
    </sheetView>
  </sheetViews>
  <sheetFormatPr defaultColWidth="9.140625" defaultRowHeight="15.6"/>
  <cols>
    <col min="1" max="1" width="2.42578125" style="23" customWidth="1"/>
    <col min="2" max="2" width="7.7109375" style="23" customWidth="1"/>
    <col min="3" max="3" width="50.7109375" style="23" customWidth="1"/>
    <col min="4" max="4" width="6.7109375" style="23" customWidth="1"/>
    <col min="5" max="5" width="50.7109375" style="23" customWidth="1"/>
    <col min="6" max="6" width="7" style="23" customWidth="1"/>
    <col min="7" max="7" width="2.28515625" style="23" customWidth="1"/>
    <col min="8" max="16384" width="9.140625" style="23"/>
  </cols>
  <sheetData>
    <row r="1" spans="1:12" ht="30.75" customHeight="1">
      <c r="B1" s="439" t="s">
        <v>153</v>
      </c>
      <c r="C1" s="439"/>
      <c r="D1" s="439"/>
      <c r="E1" s="439"/>
      <c r="F1" s="439"/>
    </row>
    <row r="2" spans="1:12" ht="12.6" customHeight="1">
      <c r="A2" s="21"/>
      <c r="B2" s="417"/>
      <c r="C2" s="417"/>
      <c r="D2" s="417"/>
      <c r="E2" s="417"/>
      <c r="F2" s="417"/>
      <c r="G2" s="34"/>
      <c r="H2" s="22"/>
      <c r="I2" s="22"/>
      <c r="J2" s="22"/>
      <c r="K2" s="35"/>
      <c r="L2" s="20"/>
    </row>
    <row r="3" spans="1:12">
      <c r="A3" s="24"/>
      <c r="B3" s="77" t="s">
        <v>154</v>
      </c>
      <c r="C3" s="87"/>
      <c r="D3" s="87"/>
      <c r="E3" s="87"/>
      <c r="F3" s="87"/>
      <c r="G3" s="36"/>
      <c r="H3" s="22"/>
      <c r="I3" s="22"/>
      <c r="J3" s="22"/>
      <c r="K3" s="35"/>
      <c r="L3" s="20"/>
    </row>
    <row r="4" spans="1:12">
      <c r="A4" s="24"/>
      <c r="B4" s="426" t="s">
        <v>155</v>
      </c>
      <c r="C4" s="426"/>
      <c r="D4" s="426"/>
      <c r="E4" s="426"/>
      <c r="F4" s="426"/>
      <c r="G4" s="36"/>
      <c r="H4" s="22"/>
      <c r="I4" s="22"/>
      <c r="J4" s="22"/>
      <c r="K4" s="35"/>
      <c r="L4" s="20"/>
    </row>
    <row r="5" spans="1:12">
      <c r="A5" s="24"/>
      <c r="B5" s="426"/>
      <c r="C5" s="426"/>
      <c r="D5" s="426"/>
      <c r="E5" s="426"/>
      <c r="F5" s="426"/>
      <c r="G5" s="36"/>
      <c r="H5" s="22"/>
      <c r="I5" s="22"/>
      <c r="J5" s="22"/>
      <c r="K5" s="35"/>
      <c r="L5" s="20"/>
    </row>
    <row r="6" spans="1:12" ht="25.5" customHeight="1" thickBot="1">
      <c r="A6" s="24"/>
      <c r="B6" s="426"/>
      <c r="C6" s="426"/>
      <c r="D6" s="426"/>
      <c r="E6" s="426"/>
      <c r="F6" s="426"/>
      <c r="G6" s="36"/>
      <c r="H6" s="22"/>
      <c r="I6" s="22"/>
      <c r="J6" s="22"/>
      <c r="K6" s="35"/>
      <c r="L6" s="20"/>
    </row>
    <row r="7" spans="1:12" ht="21.6" thickTop="1">
      <c r="A7" s="24"/>
      <c r="B7" s="78" t="s">
        <v>51</v>
      </c>
      <c r="C7" s="88"/>
      <c r="D7" s="88"/>
      <c r="E7" s="88"/>
      <c r="F7" s="88"/>
      <c r="G7" s="36"/>
      <c r="H7" s="22"/>
      <c r="I7" s="22"/>
      <c r="J7" s="22"/>
      <c r="K7" s="35"/>
      <c r="L7" s="20"/>
    </row>
    <row r="8" spans="1:12" ht="43.5" customHeight="1" thickBot="1">
      <c r="A8" s="24"/>
      <c r="B8" s="440" t="s">
        <v>156</v>
      </c>
      <c r="C8" s="441"/>
      <c r="D8" s="441"/>
      <c r="E8" s="441"/>
      <c r="F8" s="441"/>
      <c r="G8" s="36"/>
      <c r="H8" s="22"/>
      <c r="I8" s="22"/>
      <c r="J8" s="22"/>
      <c r="K8" s="35"/>
      <c r="L8" s="20"/>
    </row>
    <row r="9" spans="1:12" ht="12.95" customHeight="1" thickTop="1">
      <c r="A9" s="24"/>
      <c r="B9" s="417"/>
      <c r="C9" s="417"/>
      <c r="D9" s="417"/>
      <c r="E9" s="417"/>
      <c r="F9" s="417"/>
      <c r="G9" s="36"/>
      <c r="H9" s="22"/>
      <c r="I9" s="22"/>
      <c r="J9" s="22"/>
      <c r="K9" s="35"/>
      <c r="L9" s="20"/>
    </row>
    <row r="10" spans="1:12" ht="31.5" customHeight="1">
      <c r="B10" s="442"/>
      <c r="C10" s="443"/>
      <c r="D10" s="443"/>
      <c r="E10" s="443"/>
      <c r="F10" s="444"/>
    </row>
    <row r="11" spans="1:12">
      <c r="B11" s="445"/>
      <c r="C11" s="446"/>
      <c r="D11" s="446"/>
      <c r="E11" s="446"/>
      <c r="F11" s="447"/>
    </row>
    <row r="12" spans="1:12">
      <c r="B12" s="445"/>
      <c r="C12" s="446"/>
      <c r="D12" s="446"/>
      <c r="E12" s="446"/>
      <c r="F12" s="447"/>
    </row>
    <row r="13" spans="1:12">
      <c r="B13" s="445"/>
      <c r="C13" s="446"/>
      <c r="D13" s="446"/>
      <c r="E13" s="446"/>
      <c r="F13" s="447"/>
    </row>
    <row r="14" spans="1:12">
      <c r="B14" s="445"/>
      <c r="C14" s="446"/>
      <c r="D14" s="446"/>
      <c r="E14" s="446"/>
      <c r="F14" s="447"/>
    </row>
    <row r="15" spans="1:12">
      <c r="B15" s="445"/>
      <c r="C15" s="446"/>
      <c r="D15" s="446"/>
      <c r="E15" s="446"/>
      <c r="F15" s="447"/>
    </row>
    <row r="16" spans="1:12">
      <c r="B16" s="445"/>
      <c r="C16" s="446"/>
      <c r="D16" s="446"/>
      <c r="E16" s="446"/>
      <c r="F16" s="447"/>
    </row>
    <row r="17" spans="2:6">
      <c r="B17" s="445"/>
      <c r="C17" s="446"/>
      <c r="D17" s="446"/>
      <c r="E17" s="446"/>
      <c r="F17" s="447"/>
    </row>
    <row r="18" spans="2:6">
      <c r="B18" s="445"/>
      <c r="C18" s="446"/>
      <c r="D18" s="446"/>
      <c r="E18" s="446"/>
      <c r="F18" s="447"/>
    </row>
    <row r="19" spans="2:6">
      <c r="B19" s="445"/>
      <c r="C19" s="446"/>
      <c r="D19" s="446"/>
      <c r="E19" s="446"/>
      <c r="F19" s="447"/>
    </row>
    <row r="20" spans="2:6">
      <c r="B20" s="445"/>
      <c r="C20" s="446"/>
      <c r="D20" s="446"/>
      <c r="E20" s="446"/>
      <c r="F20" s="447"/>
    </row>
    <row r="21" spans="2:6">
      <c r="B21" s="448"/>
      <c r="C21" s="449"/>
      <c r="D21" s="449"/>
      <c r="E21" s="449"/>
      <c r="F21" s="450"/>
    </row>
    <row r="24" spans="2:6">
      <c r="B24" s="31"/>
    </row>
    <row r="25" spans="2:6" ht="34.5" customHeight="1">
      <c r="B25" s="79"/>
      <c r="C25" s="67"/>
      <c r="D25" s="86"/>
      <c r="E25" s="66"/>
      <c r="F25" s="79"/>
    </row>
    <row r="26" spans="2:6">
      <c r="B26" s="79"/>
      <c r="C26" s="20" t="s">
        <v>157</v>
      </c>
      <c r="D26" s="20"/>
      <c r="E26" s="79" t="s">
        <v>158</v>
      </c>
      <c r="F26" s="79"/>
    </row>
    <row r="27" spans="2:6">
      <c r="B27" s="79"/>
      <c r="C27" s="20"/>
      <c r="D27" s="20"/>
      <c r="E27" s="79"/>
      <c r="F27" s="79"/>
    </row>
    <row r="28" spans="2:6" ht="30.6" customHeight="1">
      <c r="B28" s="80"/>
      <c r="C28" s="68"/>
      <c r="D28" s="85"/>
      <c r="E28" s="66"/>
      <c r="F28" s="79"/>
    </row>
    <row r="29" spans="2:6">
      <c r="B29" s="79"/>
      <c r="C29" s="79" t="s">
        <v>159</v>
      </c>
      <c r="D29" s="79"/>
      <c r="E29" s="79" t="s">
        <v>159</v>
      </c>
      <c r="F29" s="79"/>
    </row>
    <row r="30" spans="2:6">
      <c r="B30" s="71"/>
    </row>
    <row r="31" spans="2:6">
      <c r="B31" s="71"/>
      <c r="C31" s="75"/>
      <c r="D31" s="75"/>
      <c r="E31" s="75"/>
      <c r="F31" s="75"/>
    </row>
    <row r="32" spans="2:6">
      <c r="B32" s="71"/>
      <c r="C32" s="75"/>
      <c r="D32" s="75"/>
      <c r="E32" s="75"/>
      <c r="F32" s="75"/>
    </row>
    <row r="33" spans="2:6">
      <c r="B33" s="71"/>
      <c r="C33" s="75"/>
      <c r="D33" s="75"/>
      <c r="E33" s="75"/>
      <c r="F33" s="75"/>
    </row>
    <row r="34" spans="2:6">
      <c r="B34" s="71"/>
      <c r="C34" s="75"/>
      <c r="D34" s="75"/>
      <c r="E34" s="75"/>
      <c r="F34" s="75"/>
    </row>
    <row r="35" spans="2:6">
      <c r="B35" s="390"/>
      <c r="C35" s="390"/>
      <c r="D35" s="71"/>
      <c r="E35" s="390"/>
      <c r="F35" s="390"/>
    </row>
    <row r="38" spans="2:6">
      <c r="B38" s="31"/>
    </row>
    <row r="39" spans="2:6">
      <c r="B39" s="71"/>
      <c r="C39" s="40"/>
      <c r="D39" s="40"/>
      <c r="E39" s="40"/>
      <c r="F39" s="40"/>
    </row>
    <row r="40" spans="2:6">
      <c r="B40" s="71"/>
      <c r="C40" s="76"/>
      <c r="D40" s="81"/>
      <c r="E40" s="72"/>
      <c r="F40" s="82"/>
    </row>
    <row r="41" spans="2:6">
      <c r="B41" s="71"/>
      <c r="C41" s="73"/>
      <c r="D41" s="83"/>
      <c r="E41" s="74"/>
      <c r="F41" s="84"/>
    </row>
    <row r="42" spans="2:6">
      <c r="B42" s="71"/>
      <c r="C42" s="73"/>
      <c r="D42" s="83"/>
      <c r="E42" s="74"/>
      <c r="F42" s="84"/>
    </row>
    <row r="43" spans="2:6">
      <c r="B43" s="71"/>
      <c r="C43" s="75"/>
      <c r="D43" s="75"/>
      <c r="E43" s="75"/>
      <c r="F43" s="75"/>
    </row>
    <row r="44" spans="2:6">
      <c r="B44" s="71"/>
      <c r="C44" s="75"/>
      <c r="D44" s="75"/>
      <c r="E44" s="75"/>
      <c r="F44" s="75"/>
    </row>
    <row r="45" spans="2:6">
      <c r="B45" s="71"/>
      <c r="C45" s="75"/>
      <c r="D45" s="75"/>
      <c r="E45" s="75"/>
      <c r="F45" s="75"/>
    </row>
    <row r="46" spans="2:6">
      <c r="B46" s="71"/>
      <c r="C46" s="75"/>
      <c r="D46" s="75"/>
      <c r="E46" s="75"/>
      <c r="F46" s="75"/>
    </row>
    <row r="47" spans="2:6">
      <c r="B47" s="71"/>
      <c r="C47" s="75"/>
      <c r="D47" s="75"/>
      <c r="E47" s="75"/>
      <c r="F47" s="75"/>
    </row>
    <row r="48" spans="2:6">
      <c r="B48" s="71"/>
      <c r="C48" s="75"/>
      <c r="D48" s="75"/>
      <c r="E48" s="75"/>
      <c r="F48" s="75"/>
    </row>
    <row r="49" spans="2:6">
      <c r="B49" s="71"/>
      <c r="C49" s="75"/>
      <c r="D49" s="75"/>
      <c r="E49" s="75"/>
      <c r="F49" s="75"/>
    </row>
    <row r="50" spans="2:6">
      <c r="B50" s="390"/>
      <c r="C50" s="390"/>
      <c r="D50" s="71"/>
      <c r="E50" s="390"/>
      <c r="F50" s="390"/>
    </row>
    <row r="53" spans="2:6">
      <c r="B53" s="31"/>
    </row>
    <row r="54" spans="2:6">
      <c r="B54" s="71"/>
      <c r="C54" s="40"/>
      <c r="D54" s="40"/>
      <c r="E54" s="40"/>
      <c r="F54" s="40"/>
    </row>
    <row r="55" spans="2:6">
      <c r="B55" s="71"/>
      <c r="C55" s="76"/>
      <c r="D55" s="81"/>
      <c r="E55" s="72"/>
      <c r="F55" s="82"/>
    </row>
    <row r="56" spans="2:6">
      <c r="B56" s="71"/>
      <c r="C56" s="73"/>
      <c r="D56" s="83"/>
      <c r="E56" s="74"/>
      <c r="F56" s="84"/>
    </row>
    <row r="57" spans="2:6">
      <c r="B57" s="71"/>
      <c r="C57" s="73"/>
      <c r="D57" s="83"/>
      <c r="E57" s="74"/>
      <c r="F57" s="84"/>
    </row>
    <row r="58" spans="2:6">
      <c r="B58" s="71"/>
      <c r="C58" s="75"/>
      <c r="D58" s="75"/>
      <c r="E58" s="75"/>
      <c r="F58" s="75"/>
    </row>
    <row r="59" spans="2:6">
      <c r="B59" s="71"/>
      <c r="C59" s="75"/>
      <c r="D59" s="75"/>
      <c r="E59" s="75"/>
      <c r="F59" s="75"/>
    </row>
    <row r="60" spans="2:6">
      <c r="B60" s="71"/>
      <c r="C60" s="75"/>
      <c r="D60" s="75"/>
      <c r="E60" s="75"/>
      <c r="F60" s="75"/>
    </row>
    <row r="61" spans="2:6">
      <c r="B61" s="71"/>
      <c r="C61" s="75"/>
      <c r="D61" s="75"/>
      <c r="E61" s="75"/>
      <c r="F61" s="75"/>
    </row>
    <row r="62" spans="2:6">
      <c r="B62" s="71"/>
      <c r="C62" s="75"/>
      <c r="D62" s="75"/>
      <c r="E62" s="75"/>
      <c r="F62" s="75"/>
    </row>
    <row r="63" spans="2:6">
      <c r="B63" s="71"/>
      <c r="C63" s="75"/>
      <c r="D63" s="75"/>
      <c r="E63" s="75"/>
      <c r="F63" s="75"/>
    </row>
    <row r="64" spans="2:6">
      <c r="B64" s="71"/>
      <c r="C64" s="75"/>
      <c r="D64" s="75"/>
      <c r="E64" s="75"/>
      <c r="F64" s="75"/>
    </row>
    <row r="65" spans="2:6">
      <c r="B65" s="390"/>
      <c r="C65" s="390"/>
      <c r="D65" s="71"/>
      <c r="E65" s="390"/>
      <c r="F65" s="390"/>
    </row>
    <row r="68" spans="2:6">
      <c r="B68" s="31"/>
    </row>
    <row r="69" spans="2:6">
      <c r="B69" s="71"/>
      <c r="C69" s="40"/>
      <c r="D69" s="40"/>
      <c r="E69" s="40"/>
      <c r="F69" s="40"/>
    </row>
    <row r="70" spans="2:6">
      <c r="B70" s="71"/>
      <c r="C70" s="76"/>
      <c r="D70" s="81"/>
      <c r="E70" s="72"/>
      <c r="F70" s="82"/>
    </row>
    <row r="71" spans="2:6">
      <c r="B71" s="71"/>
      <c r="C71" s="73"/>
      <c r="D71" s="83"/>
      <c r="E71" s="74"/>
      <c r="F71" s="84"/>
    </row>
    <row r="72" spans="2:6">
      <c r="B72" s="71"/>
      <c r="C72" s="73"/>
      <c r="D72" s="83"/>
      <c r="E72" s="74"/>
      <c r="F72" s="84"/>
    </row>
    <row r="73" spans="2:6">
      <c r="B73" s="71"/>
      <c r="C73" s="75"/>
      <c r="D73" s="75"/>
      <c r="E73" s="75"/>
      <c r="F73" s="75"/>
    </row>
    <row r="74" spans="2:6">
      <c r="B74" s="71"/>
      <c r="C74" s="75"/>
      <c r="D74" s="75"/>
      <c r="E74" s="75"/>
      <c r="F74" s="75"/>
    </row>
    <row r="75" spans="2:6">
      <c r="B75" s="71"/>
      <c r="C75" s="75"/>
      <c r="D75" s="75"/>
      <c r="E75" s="75"/>
      <c r="F75" s="75"/>
    </row>
    <row r="76" spans="2:6">
      <c r="B76" s="71"/>
      <c r="C76" s="75"/>
      <c r="D76" s="75"/>
      <c r="E76" s="75"/>
      <c r="F76" s="75"/>
    </row>
    <row r="77" spans="2:6">
      <c r="B77" s="71"/>
      <c r="C77" s="75"/>
      <c r="D77" s="75"/>
      <c r="E77" s="75"/>
      <c r="F77" s="75"/>
    </row>
    <row r="78" spans="2:6">
      <c r="B78" s="71"/>
      <c r="C78" s="75"/>
      <c r="D78" s="75"/>
      <c r="E78" s="75"/>
      <c r="F78" s="75"/>
    </row>
    <row r="79" spans="2:6">
      <c r="B79" s="71"/>
      <c r="C79" s="75"/>
      <c r="D79" s="75"/>
      <c r="E79" s="75"/>
      <c r="F79" s="75"/>
    </row>
    <row r="80" spans="2:6">
      <c r="B80" s="390"/>
      <c r="C80" s="390"/>
      <c r="D80" s="71"/>
      <c r="E80" s="390"/>
      <c r="F80" s="390"/>
    </row>
    <row r="83" spans="2:6">
      <c r="B83" s="31"/>
    </row>
    <row r="84" spans="2:6">
      <c r="B84" s="71"/>
      <c r="C84" s="40"/>
      <c r="D84" s="40"/>
      <c r="E84" s="40"/>
      <c r="F84" s="40"/>
    </row>
    <row r="85" spans="2:6">
      <c r="B85" s="71"/>
      <c r="C85" s="76"/>
      <c r="D85" s="81"/>
      <c r="E85" s="72"/>
      <c r="F85" s="82"/>
    </row>
    <row r="86" spans="2:6">
      <c r="B86" s="71"/>
      <c r="C86" s="73"/>
      <c r="D86" s="83"/>
      <c r="E86" s="74"/>
      <c r="F86" s="84"/>
    </row>
    <row r="87" spans="2:6">
      <c r="B87" s="71"/>
      <c r="C87" s="73"/>
      <c r="D87" s="83"/>
      <c r="E87" s="74"/>
      <c r="F87" s="84"/>
    </row>
    <row r="88" spans="2:6">
      <c r="B88" s="71"/>
      <c r="C88" s="75"/>
      <c r="D88" s="75"/>
      <c r="E88" s="75"/>
      <c r="F88" s="75"/>
    </row>
    <row r="89" spans="2:6">
      <c r="B89" s="71"/>
      <c r="C89" s="75"/>
      <c r="D89" s="75"/>
      <c r="E89" s="75"/>
      <c r="F89" s="75"/>
    </row>
    <row r="90" spans="2:6">
      <c r="B90" s="71"/>
      <c r="C90" s="75"/>
      <c r="D90" s="75"/>
      <c r="E90" s="75"/>
      <c r="F90" s="75"/>
    </row>
    <row r="91" spans="2:6">
      <c r="B91" s="71"/>
      <c r="C91" s="75"/>
      <c r="D91" s="75"/>
      <c r="E91" s="75"/>
      <c r="F91" s="75"/>
    </row>
    <row r="92" spans="2:6">
      <c r="B92" s="71"/>
      <c r="C92" s="75"/>
      <c r="D92" s="75"/>
      <c r="E92" s="75"/>
      <c r="F92" s="75"/>
    </row>
    <row r="93" spans="2:6">
      <c r="B93" s="71"/>
      <c r="C93" s="75"/>
      <c r="D93" s="75"/>
      <c r="E93" s="75"/>
      <c r="F93" s="75"/>
    </row>
    <row r="94" spans="2:6">
      <c r="B94" s="71"/>
      <c r="C94" s="75"/>
      <c r="D94" s="75"/>
      <c r="E94" s="75"/>
      <c r="F94" s="75"/>
    </row>
    <row r="95" spans="2:6">
      <c r="B95" s="390"/>
      <c r="C95" s="390"/>
      <c r="D95" s="71"/>
      <c r="E95" s="390"/>
      <c r="F95" s="390"/>
    </row>
    <row r="98" spans="2:6">
      <c r="B98" s="31"/>
    </row>
    <row r="99" spans="2:6">
      <c r="B99" s="71"/>
      <c r="C99" s="40"/>
      <c r="D99" s="40"/>
      <c r="E99" s="40"/>
      <c r="F99" s="40"/>
    </row>
    <row r="100" spans="2:6">
      <c r="B100" s="71"/>
      <c r="C100" s="76"/>
      <c r="D100" s="81"/>
      <c r="E100" s="72"/>
      <c r="F100" s="82"/>
    </row>
    <row r="101" spans="2:6">
      <c r="B101" s="71"/>
      <c r="C101" s="73"/>
      <c r="D101" s="83"/>
      <c r="E101" s="74"/>
      <c r="F101" s="84"/>
    </row>
    <row r="102" spans="2:6">
      <c r="B102" s="71"/>
      <c r="C102" s="73"/>
      <c r="D102" s="83"/>
      <c r="E102" s="74"/>
      <c r="F102" s="84"/>
    </row>
    <row r="103" spans="2:6">
      <c r="B103" s="71"/>
      <c r="C103" s="75"/>
      <c r="D103" s="75"/>
      <c r="E103" s="75"/>
      <c r="F103" s="75"/>
    </row>
    <row r="104" spans="2:6">
      <c r="B104" s="71"/>
      <c r="C104" s="75"/>
      <c r="D104" s="75"/>
      <c r="E104" s="75"/>
      <c r="F104" s="75"/>
    </row>
    <row r="105" spans="2:6">
      <c r="B105" s="71"/>
      <c r="C105" s="75"/>
      <c r="D105" s="75"/>
      <c r="E105" s="75"/>
      <c r="F105" s="75"/>
    </row>
    <row r="106" spans="2:6">
      <c r="B106" s="71"/>
      <c r="C106" s="75"/>
      <c r="D106" s="75"/>
      <c r="E106" s="75"/>
      <c r="F106" s="75"/>
    </row>
    <row r="107" spans="2:6">
      <c r="B107" s="71"/>
      <c r="C107" s="75"/>
      <c r="D107" s="75"/>
      <c r="E107" s="75"/>
      <c r="F107" s="75"/>
    </row>
    <row r="108" spans="2:6">
      <c r="B108" s="71"/>
      <c r="C108" s="75"/>
      <c r="D108" s="75"/>
      <c r="E108" s="75"/>
      <c r="F108" s="75"/>
    </row>
    <row r="109" spans="2:6">
      <c r="B109" s="71"/>
      <c r="C109" s="75"/>
      <c r="D109" s="75"/>
      <c r="E109" s="75"/>
      <c r="F109" s="75"/>
    </row>
    <row r="110" spans="2:6">
      <c r="B110" s="390"/>
      <c r="C110" s="390"/>
      <c r="D110" s="71"/>
      <c r="E110" s="390"/>
      <c r="F110" s="390"/>
    </row>
    <row r="113" spans="2:6">
      <c r="B113" s="31"/>
    </row>
    <row r="114" spans="2:6">
      <c r="B114" s="71"/>
      <c r="C114" s="40"/>
      <c r="D114" s="40"/>
      <c r="E114" s="40"/>
      <c r="F114" s="40"/>
    </row>
    <row r="115" spans="2:6">
      <c r="B115" s="71"/>
      <c r="C115" s="76"/>
      <c r="D115" s="81"/>
      <c r="E115" s="72"/>
      <c r="F115" s="82"/>
    </row>
    <row r="116" spans="2:6">
      <c r="B116" s="71"/>
      <c r="C116" s="73"/>
      <c r="D116" s="83"/>
      <c r="E116" s="74"/>
      <c r="F116" s="84"/>
    </row>
    <row r="117" spans="2:6">
      <c r="B117" s="71"/>
      <c r="C117" s="73"/>
      <c r="D117" s="83"/>
      <c r="E117" s="74"/>
      <c r="F117" s="84"/>
    </row>
    <row r="118" spans="2:6">
      <c r="B118" s="71"/>
      <c r="C118" s="75"/>
      <c r="D118" s="75"/>
      <c r="E118" s="75"/>
      <c r="F118" s="75"/>
    </row>
    <row r="119" spans="2:6">
      <c r="B119" s="71"/>
      <c r="C119" s="75"/>
      <c r="D119" s="75"/>
      <c r="E119" s="75"/>
      <c r="F119" s="75"/>
    </row>
    <row r="120" spans="2:6">
      <c r="B120" s="71"/>
      <c r="C120" s="75"/>
      <c r="D120" s="75"/>
      <c r="E120" s="75"/>
      <c r="F120" s="75"/>
    </row>
    <row r="121" spans="2:6">
      <c r="B121" s="71"/>
      <c r="C121" s="75"/>
      <c r="D121" s="75"/>
      <c r="E121" s="75"/>
      <c r="F121" s="75"/>
    </row>
    <row r="122" spans="2:6">
      <c r="B122" s="71"/>
      <c r="C122" s="75"/>
      <c r="D122" s="75"/>
      <c r="E122" s="75"/>
      <c r="F122" s="75"/>
    </row>
    <row r="123" spans="2:6">
      <c r="B123" s="71"/>
      <c r="C123" s="75"/>
      <c r="D123" s="75"/>
      <c r="E123" s="75"/>
      <c r="F123" s="75"/>
    </row>
    <row r="124" spans="2:6">
      <c r="B124" s="71"/>
      <c r="C124" s="75"/>
      <c r="D124" s="75"/>
      <c r="E124" s="75"/>
      <c r="F124" s="75"/>
    </row>
    <row r="125" spans="2:6">
      <c r="B125" s="390"/>
      <c r="C125" s="390"/>
      <c r="D125" s="71"/>
      <c r="E125" s="390"/>
      <c r="F125" s="390"/>
    </row>
    <row r="128" spans="2:6">
      <c r="B128" s="31"/>
    </row>
    <row r="129" spans="2:6">
      <c r="B129" s="71"/>
      <c r="C129" s="40"/>
      <c r="D129" s="40"/>
      <c r="E129" s="40"/>
      <c r="F129" s="40"/>
    </row>
    <row r="130" spans="2:6">
      <c r="B130" s="71"/>
      <c r="C130" s="76"/>
      <c r="D130" s="81"/>
      <c r="E130" s="72"/>
      <c r="F130" s="82"/>
    </row>
    <row r="131" spans="2:6">
      <c r="B131" s="71"/>
      <c r="C131" s="73"/>
      <c r="D131" s="83"/>
      <c r="E131" s="74"/>
      <c r="F131" s="84"/>
    </row>
    <row r="132" spans="2:6">
      <c r="B132" s="71"/>
      <c r="C132" s="73"/>
      <c r="D132" s="83"/>
      <c r="E132" s="74"/>
      <c r="F132" s="84"/>
    </row>
    <row r="133" spans="2:6">
      <c r="B133" s="71"/>
      <c r="C133" s="75"/>
      <c r="D133" s="75"/>
      <c r="E133" s="75"/>
      <c r="F133" s="75"/>
    </row>
    <row r="134" spans="2:6">
      <c r="B134" s="71"/>
      <c r="C134" s="75"/>
      <c r="D134" s="75"/>
      <c r="E134" s="75"/>
      <c r="F134" s="75"/>
    </row>
    <row r="135" spans="2:6">
      <c r="B135" s="71"/>
      <c r="C135" s="75"/>
      <c r="D135" s="75"/>
      <c r="E135" s="75"/>
      <c r="F135" s="75"/>
    </row>
    <row r="136" spans="2:6">
      <c r="B136" s="71"/>
      <c r="C136" s="75"/>
      <c r="D136" s="75"/>
      <c r="E136" s="75"/>
      <c r="F136" s="75"/>
    </row>
    <row r="137" spans="2:6">
      <c r="B137" s="71"/>
      <c r="C137" s="75"/>
      <c r="D137" s="75"/>
      <c r="E137" s="75"/>
      <c r="F137" s="75"/>
    </row>
    <row r="138" spans="2:6">
      <c r="B138" s="71"/>
      <c r="C138" s="75"/>
      <c r="D138" s="75"/>
      <c r="E138" s="75"/>
      <c r="F138" s="75"/>
    </row>
    <row r="139" spans="2:6">
      <c r="B139" s="71"/>
      <c r="C139" s="75"/>
      <c r="D139" s="75"/>
      <c r="E139" s="75"/>
      <c r="F139" s="75"/>
    </row>
    <row r="140" spans="2:6">
      <c r="B140" s="390"/>
      <c r="C140" s="390"/>
      <c r="D140" s="71"/>
      <c r="E140" s="390"/>
      <c r="F140" s="390"/>
    </row>
  </sheetData>
  <sheetProtection algorithmName="SHA-512" hashValue="XJLHDZLtIXHT7DFFGfdmftjrBM5b5mjUakKVK4Tzt50ztvvpmCtlmPkqoqINuHyTWiMK2l6hgXCKW2WW8XooGg==" saltValue="KyjPWsDOJuNBQ+N/BSAncQ==" spinCount="100000" sheet="1" objects="1" scenarios="1"/>
  <mergeCells count="22">
    <mergeCell ref="B10:F21"/>
    <mergeCell ref="E65:F65"/>
    <mergeCell ref="B35:C35"/>
    <mergeCell ref="E35:F35"/>
    <mergeCell ref="B50:C50"/>
    <mergeCell ref="E50:F50"/>
    <mergeCell ref="B1:F1"/>
    <mergeCell ref="B140:C140"/>
    <mergeCell ref="E140:F140"/>
    <mergeCell ref="B80:C80"/>
    <mergeCell ref="E80:F80"/>
    <mergeCell ref="B95:C95"/>
    <mergeCell ref="E95:F95"/>
    <mergeCell ref="B110:C110"/>
    <mergeCell ref="E110:F110"/>
    <mergeCell ref="B125:C125"/>
    <mergeCell ref="E125:F125"/>
    <mergeCell ref="B2:F2"/>
    <mergeCell ref="B9:F9"/>
    <mergeCell ref="B4:F6"/>
    <mergeCell ref="B8:F8"/>
    <mergeCell ref="B65:C65"/>
  </mergeCells>
  <dataValidations count="3">
    <dataValidation type="textLength" allowBlank="1" showInputMessage="1" showErrorMessage="1" error="250 Max 2 min" prompt="250 Max" sqref="C133:D139 C118:D124 C43:D49 C58:D64 C73:D79 C88:D94 C103:D109 C31:D34" xr:uid="{B99DBCBD-E8AB-4707-9F71-622A3D41A759}">
      <formula1>2</formula1>
      <formula2>250</formula2>
    </dataValidation>
    <dataValidation type="textLength" allowBlank="1" showInputMessage="1" showErrorMessage="1" error="750 Character Max" promptTitle="Justification" prompt="750 Character Max" sqref="E130:F139 E115:F124 E40:F49 E55:F64 E70:F79 E85:F94 E100:F109 E31:F34" xr:uid="{BDED2B1D-5245-4A50-A869-63DC35A5B466}">
      <formula1>0</formula1>
      <formula2>750</formula2>
    </dataValidation>
    <dataValidation type="list" operator="greaterThanOrEqual" allowBlank="1" showInputMessage="1" showErrorMessage="1" error="Cost per unit" sqref="D9" xr:uid="{86AFE1CA-D9EC-4597-9441-341C6FE8F28C}">
      <formula1>$H$5:$H$6</formula1>
    </dataValidation>
  </dataValidations>
  <pageMargins left="0.7" right="0.7" top="0.75" bottom="0.75" header="0.3" footer="0.3"/>
  <pageSetup scale="91" orientation="landscape" horizontalDpi="90" verticalDpi="90" r:id="rId1"/>
  <headerFooter scaleWithDoc="0">
    <oddHeader>&amp;CAttachment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8EA9A-26D5-4839-854B-558A27785846}">
  <sheetPr>
    <tabColor theme="9" tint="0.39997558519241921"/>
    <pageSetUpPr fitToPage="1"/>
  </sheetPr>
  <dimension ref="A1:Z40"/>
  <sheetViews>
    <sheetView showGridLines="0" showWhiteSpace="0" topLeftCell="A7" zoomScale="70" zoomScaleNormal="70" zoomScalePageLayoutView="55" workbookViewId="0">
      <selection activeCell="P15" sqref="P15"/>
    </sheetView>
  </sheetViews>
  <sheetFormatPr defaultColWidth="9.140625" defaultRowHeight="15.6"/>
  <cols>
    <col min="1" max="1" width="2.28515625" style="23" customWidth="1"/>
    <col min="2" max="2" width="7.140625" style="23" customWidth="1"/>
    <col min="3" max="3" width="18.42578125" style="23" customWidth="1"/>
    <col min="4" max="4" width="24.42578125" style="23" customWidth="1"/>
    <col min="5" max="5" width="27" style="23" customWidth="1"/>
    <col min="6" max="6" width="43.28515625" style="23" customWidth="1"/>
    <col min="7" max="7" width="9.140625" style="23" customWidth="1"/>
    <col min="8" max="8" width="11.7109375" style="23" customWidth="1"/>
    <col min="9" max="9" width="11.85546875" style="23" customWidth="1"/>
    <col min="10" max="11" width="14.28515625" style="23" hidden="1" customWidth="1"/>
    <col min="12" max="12" width="4" style="23" bestFit="1" customWidth="1"/>
    <col min="13" max="13" width="15.28515625" style="23" customWidth="1"/>
    <col min="14" max="14" width="0.85546875" style="23" hidden="1" customWidth="1"/>
    <col min="15" max="15" width="2.7109375" style="23" customWidth="1"/>
    <col min="16" max="16" width="12.42578125" style="23" customWidth="1"/>
    <col min="17" max="17" width="13.7109375" style="23" customWidth="1"/>
    <col min="18" max="18" width="2.28515625" style="117" customWidth="1"/>
    <col min="19" max="26" width="9.140625" style="117"/>
    <col min="27" max="16384" width="9.140625" style="23"/>
  </cols>
  <sheetData>
    <row r="1" spans="1:26" ht="12.6" customHeight="1">
      <c r="A1" s="21"/>
      <c r="B1" s="115"/>
      <c r="C1" s="115"/>
      <c r="D1" s="115"/>
      <c r="E1" s="115"/>
      <c r="F1" s="115"/>
      <c r="G1" s="115"/>
      <c r="H1" s="115"/>
      <c r="I1" s="115"/>
      <c r="J1" s="115"/>
      <c r="K1" s="115"/>
      <c r="L1" s="115"/>
      <c r="M1" s="115"/>
      <c r="N1" s="115"/>
      <c r="O1" s="115"/>
      <c r="P1" s="115"/>
      <c r="Q1" s="115"/>
      <c r="R1" s="116"/>
    </row>
    <row r="2" spans="1:26" ht="15" customHeight="1">
      <c r="A2" s="24"/>
      <c r="B2" s="416" t="s">
        <v>50</v>
      </c>
      <c r="C2" s="416"/>
      <c r="D2" s="416"/>
      <c r="E2" s="416"/>
      <c r="F2" s="416"/>
      <c r="G2" s="416"/>
      <c r="H2" s="416"/>
      <c r="I2" s="416"/>
      <c r="J2" s="416"/>
      <c r="K2" s="416"/>
      <c r="L2" s="416"/>
      <c r="M2" s="416"/>
      <c r="N2" s="416"/>
      <c r="O2" s="416"/>
      <c r="P2" s="416"/>
      <c r="Q2" s="416"/>
      <c r="R2" s="118"/>
    </row>
    <row r="3" spans="1:26">
      <c r="A3" s="24"/>
      <c r="B3" s="416"/>
      <c r="C3" s="416"/>
      <c r="D3" s="416"/>
      <c r="E3" s="416"/>
      <c r="F3" s="416"/>
      <c r="G3" s="416"/>
      <c r="H3" s="416"/>
      <c r="I3" s="416"/>
      <c r="J3" s="416"/>
      <c r="K3" s="416"/>
      <c r="L3" s="416"/>
      <c r="M3" s="416"/>
      <c r="N3" s="416"/>
      <c r="O3" s="416"/>
      <c r="P3" s="416"/>
      <c r="Q3" s="416"/>
      <c r="R3" s="118"/>
    </row>
    <row r="4" spans="1:26">
      <c r="A4" s="24"/>
      <c r="B4" s="416"/>
      <c r="C4" s="416"/>
      <c r="D4" s="416"/>
      <c r="E4" s="416"/>
      <c r="F4" s="416"/>
      <c r="G4" s="416"/>
      <c r="H4" s="416"/>
      <c r="I4" s="416"/>
      <c r="J4" s="416"/>
      <c r="K4" s="416"/>
      <c r="L4" s="416"/>
      <c r="M4" s="416"/>
      <c r="N4" s="416"/>
      <c r="O4" s="416"/>
      <c r="P4" s="416"/>
      <c r="Q4" s="416"/>
      <c r="R4" s="118"/>
    </row>
    <row r="5" spans="1:26" ht="35.450000000000003" customHeight="1" thickBot="1">
      <c r="A5" s="24"/>
      <c r="B5" s="416"/>
      <c r="C5" s="416"/>
      <c r="D5" s="416"/>
      <c r="E5" s="416"/>
      <c r="F5" s="416"/>
      <c r="G5" s="416"/>
      <c r="H5" s="416"/>
      <c r="I5" s="416"/>
      <c r="J5" s="416"/>
      <c r="K5" s="416"/>
      <c r="L5" s="416"/>
      <c r="M5" s="416"/>
      <c r="N5" s="416"/>
      <c r="O5" s="416"/>
      <c r="P5" s="416"/>
      <c r="Q5" s="416"/>
      <c r="R5" s="118"/>
    </row>
    <row r="6" spans="1:26" ht="24" customHeight="1" thickTop="1">
      <c r="A6" s="24"/>
      <c r="B6" s="119" t="s">
        <v>51</v>
      </c>
      <c r="C6" s="120"/>
      <c r="D6" s="121"/>
      <c r="E6" s="121"/>
      <c r="F6" s="121"/>
      <c r="G6" s="121"/>
      <c r="H6" s="414" t="s">
        <v>52</v>
      </c>
      <c r="I6" s="415"/>
      <c r="J6" s="122"/>
      <c r="K6" s="122"/>
      <c r="L6" s="122"/>
      <c r="M6" s="123" t="s">
        <v>53</v>
      </c>
      <c r="N6" s="122"/>
      <c r="O6" s="122"/>
      <c r="P6" s="122"/>
      <c r="Q6" s="124"/>
      <c r="R6" s="118"/>
    </row>
    <row r="7" spans="1:26" ht="96.75" customHeight="1">
      <c r="A7" s="24"/>
      <c r="B7" s="125" t="s">
        <v>54</v>
      </c>
      <c r="C7" s="126" t="s">
        <v>55</v>
      </c>
      <c r="D7" s="127" t="s">
        <v>22</v>
      </c>
      <c r="E7" s="127" t="s">
        <v>56</v>
      </c>
      <c r="F7" s="127" t="s">
        <v>57</v>
      </c>
      <c r="G7" s="128" t="s">
        <v>58</v>
      </c>
      <c r="H7" s="129" t="s">
        <v>59</v>
      </c>
      <c r="I7" s="130" t="s">
        <v>60</v>
      </c>
      <c r="J7" s="131" t="s">
        <v>61</v>
      </c>
      <c r="K7" s="132" t="s">
        <v>62</v>
      </c>
      <c r="L7" s="133"/>
      <c r="M7" s="134" t="s">
        <v>63</v>
      </c>
      <c r="N7" s="135" t="s">
        <v>64</v>
      </c>
      <c r="O7" s="136"/>
      <c r="P7" s="137" t="s">
        <v>65</v>
      </c>
      <c r="Q7" s="138" t="s">
        <v>66</v>
      </c>
      <c r="R7" s="118"/>
    </row>
    <row r="8" spans="1:26">
      <c r="A8" s="24"/>
      <c r="B8" s="139">
        <v>1</v>
      </c>
      <c r="C8" s="140" t="s">
        <v>67</v>
      </c>
      <c r="D8" s="140" t="s">
        <v>68</v>
      </c>
      <c r="E8" s="140" t="s">
        <v>69</v>
      </c>
      <c r="F8" s="140"/>
      <c r="G8" s="141" t="s">
        <v>70</v>
      </c>
      <c r="H8" s="25"/>
      <c r="I8" s="142"/>
      <c r="J8" s="143">
        <f>I8*H8</f>
        <v>0</v>
      </c>
      <c r="K8" s="144">
        <f>J8*P8</f>
        <v>0</v>
      </c>
      <c r="L8" s="145" t="s">
        <v>71</v>
      </c>
      <c r="M8" s="26">
        <v>65000</v>
      </c>
      <c r="N8" s="101">
        <f t="shared" ref="N8:N9" si="0">M8*P8</f>
        <v>32500</v>
      </c>
      <c r="O8" s="146"/>
      <c r="P8" s="27">
        <v>0.5</v>
      </c>
      <c r="Q8" s="102">
        <f>N8+K8</f>
        <v>32500</v>
      </c>
      <c r="R8" s="118"/>
    </row>
    <row r="9" spans="1:26" ht="15.95" thickBot="1">
      <c r="A9" s="24"/>
      <c r="B9" s="147">
        <v>2</v>
      </c>
      <c r="C9" s="148" t="s">
        <v>67</v>
      </c>
      <c r="D9" s="148" t="s">
        <v>72</v>
      </c>
      <c r="E9" s="148" t="s">
        <v>73</v>
      </c>
      <c r="F9" s="148"/>
      <c r="G9" s="149" t="s">
        <v>74</v>
      </c>
      <c r="H9" s="28">
        <v>25</v>
      </c>
      <c r="I9" s="150">
        <v>2080</v>
      </c>
      <c r="J9" s="151">
        <f t="shared" ref="J9" si="1">I9*H9</f>
        <v>52000</v>
      </c>
      <c r="K9" s="152">
        <f t="shared" ref="K9" si="2">J9*P9</f>
        <v>52000</v>
      </c>
      <c r="L9" s="153"/>
      <c r="M9" s="29">
        <v>0</v>
      </c>
      <c r="N9" s="103">
        <f t="shared" si="0"/>
        <v>0</v>
      </c>
      <c r="O9" s="154"/>
      <c r="P9" s="30">
        <v>1</v>
      </c>
      <c r="Q9" s="104">
        <f t="shared" ref="Q9" si="3">N9+K9</f>
        <v>52000</v>
      </c>
      <c r="R9" s="118"/>
    </row>
    <row r="10" spans="1:26" ht="12.95" customHeight="1" thickTop="1">
      <c r="A10" s="24"/>
      <c r="B10" s="417"/>
      <c r="C10" s="417"/>
      <c r="D10" s="417"/>
      <c r="E10" s="417"/>
      <c r="F10" s="417"/>
      <c r="G10" s="417"/>
      <c r="H10" s="417"/>
      <c r="I10" s="417"/>
      <c r="J10" s="417"/>
      <c r="K10" s="417"/>
      <c r="L10" s="417"/>
      <c r="M10" s="24"/>
      <c r="N10" s="24"/>
      <c r="O10" s="24"/>
      <c r="P10" s="24"/>
      <c r="Q10" s="24"/>
      <c r="R10" s="118"/>
    </row>
    <row r="11" spans="1:26" ht="15.95" thickBot="1">
      <c r="B11" s="31"/>
      <c r="C11" s="31"/>
      <c r="D11" s="22" t="s">
        <v>74</v>
      </c>
      <c r="E11" s="31"/>
    </row>
    <row r="12" spans="1:26">
      <c r="B12" s="155"/>
      <c r="C12" s="155"/>
      <c r="D12" s="156" t="s">
        <v>70</v>
      </c>
      <c r="E12" s="155"/>
      <c r="H12" s="412" t="s">
        <v>52</v>
      </c>
      <c r="I12" s="413"/>
      <c r="M12" s="157" t="s">
        <v>53</v>
      </c>
    </row>
    <row r="13" spans="1:26" s="158" customFormat="1" ht="108" customHeight="1">
      <c r="B13" s="159" t="s">
        <v>54</v>
      </c>
      <c r="C13" s="159" t="s">
        <v>55</v>
      </c>
      <c r="D13" s="159" t="s">
        <v>22</v>
      </c>
      <c r="E13" s="159" t="s">
        <v>56</v>
      </c>
      <c r="F13" s="159" t="s">
        <v>57</v>
      </c>
      <c r="G13" s="160" t="s">
        <v>58</v>
      </c>
      <c r="H13" s="161" t="s">
        <v>59</v>
      </c>
      <c r="I13" s="162" t="s">
        <v>75</v>
      </c>
      <c r="J13" s="163" t="s">
        <v>61</v>
      </c>
      <c r="K13" s="163" t="s">
        <v>62</v>
      </c>
      <c r="L13" s="164"/>
      <c r="M13" s="165" t="s">
        <v>76</v>
      </c>
      <c r="N13" s="166" t="s">
        <v>64</v>
      </c>
      <c r="O13" s="164"/>
      <c r="P13" s="167" t="s">
        <v>77</v>
      </c>
      <c r="Q13" s="167" t="s">
        <v>66</v>
      </c>
      <c r="R13" s="168"/>
      <c r="S13" s="168"/>
      <c r="T13" s="168"/>
      <c r="U13" s="168"/>
      <c r="V13" s="168"/>
      <c r="W13" s="168"/>
      <c r="X13" s="168"/>
      <c r="Y13" s="168"/>
      <c r="Z13" s="168"/>
    </row>
    <row r="14" spans="1:26">
      <c r="B14" s="169">
        <v>1</v>
      </c>
      <c r="C14" s="105"/>
      <c r="D14" s="1"/>
      <c r="E14" s="1"/>
      <c r="F14" s="1"/>
      <c r="G14" s="10"/>
      <c r="H14" s="19">
        <v>0</v>
      </c>
      <c r="I14" s="12"/>
      <c r="J14" s="170">
        <f>I14*H14</f>
        <v>0</v>
      </c>
      <c r="K14" s="170">
        <f>J14*P14</f>
        <v>0</v>
      </c>
      <c r="L14" s="171"/>
      <c r="M14" s="11">
        <v>0</v>
      </c>
      <c r="N14" s="32">
        <f>M14*P14</f>
        <v>0</v>
      </c>
      <c r="O14" s="171"/>
      <c r="P14" s="9">
        <v>0</v>
      </c>
      <c r="Q14" s="33">
        <f>N14+K14</f>
        <v>0</v>
      </c>
    </row>
    <row r="15" spans="1:26">
      <c r="B15" s="169">
        <f>B14+1</f>
        <v>2</v>
      </c>
      <c r="C15" s="105"/>
      <c r="D15" s="1"/>
      <c r="E15" s="1"/>
      <c r="F15" s="1"/>
      <c r="G15" s="10"/>
      <c r="H15" s="19">
        <v>0</v>
      </c>
      <c r="I15" s="12"/>
      <c r="J15" s="170">
        <f t="shared" ref="J15:J33" si="4">I15*H15</f>
        <v>0</v>
      </c>
      <c r="K15" s="170">
        <f t="shared" ref="K15:K33" si="5">J15*P15</f>
        <v>0</v>
      </c>
      <c r="L15" s="171"/>
      <c r="M15" s="11">
        <v>0</v>
      </c>
      <c r="N15" s="32">
        <f t="shared" ref="N15:N33" si="6">M15*P15</f>
        <v>0</v>
      </c>
      <c r="O15" s="171"/>
      <c r="P15" s="9">
        <v>0</v>
      </c>
      <c r="Q15" s="33">
        <f t="shared" ref="Q15:Q22" si="7">N15+K15</f>
        <v>0</v>
      </c>
    </row>
    <row r="16" spans="1:26">
      <c r="B16" s="169">
        <f t="shared" ref="B16:B33" si="8">B15+1</f>
        <v>3</v>
      </c>
      <c r="C16" s="105"/>
      <c r="D16" s="1"/>
      <c r="E16" s="1"/>
      <c r="F16" s="1"/>
      <c r="G16" s="10"/>
      <c r="H16" s="19">
        <v>0</v>
      </c>
      <c r="I16" s="12"/>
      <c r="J16" s="170">
        <f t="shared" si="4"/>
        <v>0</v>
      </c>
      <c r="K16" s="170">
        <f t="shared" si="5"/>
        <v>0</v>
      </c>
      <c r="L16" s="171"/>
      <c r="M16" s="11">
        <v>0</v>
      </c>
      <c r="N16" s="32">
        <f t="shared" si="6"/>
        <v>0</v>
      </c>
      <c r="O16" s="171"/>
      <c r="P16" s="9">
        <v>0</v>
      </c>
      <c r="Q16" s="33">
        <f t="shared" si="7"/>
        <v>0</v>
      </c>
    </row>
    <row r="17" spans="2:17">
      <c r="B17" s="169">
        <f t="shared" si="8"/>
        <v>4</v>
      </c>
      <c r="C17" s="105"/>
      <c r="D17" s="1"/>
      <c r="E17" s="1"/>
      <c r="F17" s="1"/>
      <c r="G17" s="10"/>
      <c r="H17" s="19">
        <v>0</v>
      </c>
      <c r="I17" s="12"/>
      <c r="J17" s="170">
        <f t="shared" si="4"/>
        <v>0</v>
      </c>
      <c r="K17" s="170">
        <f t="shared" si="5"/>
        <v>0</v>
      </c>
      <c r="L17" s="171" t="s">
        <v>71</v>
      </c>
      <c r="M17" s="11">
        <v>0</v>
      </c>
      <c r="N17" s="32">
        <f t="shared" si="6"/>
        <v>0</v>
      </c>
      <c r="O17" s="171"/>
      <c r="P17" s="9">
        <v>0</v>
      </c>
      <c r="Q17" s="33">
        <f t="shared" si="7"/>
        <v>0</v>
      </c>
    </row>
    <row r="18" spans="2:17">
      <c r="B18" s="169">
        <f t="shared" si="8"/>
        <v>5</v>
      </c>
      <c r="C18" s="105"/>
      <c r="D18" s="1"/>
      <c r="E18" s="1"/>
      <c r="F18" s="1"/>
      <c r="G18" s="10"/>
      <c r="H18" s="19">
        <v>0</v>
      </c>
      <c r="I18" s="12"/>
      <c r="J18" s="170">
        <f t="shared" si="4"/>
        <v>0</v>
      </c>
      <c r="K18" s="170">
        <f t="shared" si="5"/>
        <v>0</v>
      </c>
      <c r="L18" s="171"/>
      <c r="M18" s="11">
        <v>0</v>
      </c>
      <c r="N18" s="32">
        <f t="shared" si="6"/>
        <v>0</v>
      </c>
      <c r="O18" s="171"/>
      <c r="P18" s="9">
        <v>0</v>
      </c>
      <c r="Q18" s="33">
        <f t="shared" si="7"/>
        <v>0</v>
      </c>
    </row>
    <row r="19" spans="2:17">
      <c r="B19" s="169">
        <f t="shared" si="8"/>
        <v>6</v>
      </c>
      <c r="C19" s="105"/>
      <c r="D19" s="1"/>
      <c r="E19" s="1"/>
      <c r="F19" s="1"/>
      <c r="G19" s="10"/>
      <c r="H19" s="19">
        <v>0</v>
      </c>
      <c r="I19" s="12"/>
      <c r="J19" s="170">
        <f t="shared" si="4"/>
        <v>0</v>
      </c>
      <c r="K19" s="170">
        <f t="shared" si="5"/>
        <v>0</v>
      </c>
      <c r="L19" s="171"/>
      <c r="M19" s="11">
        <v>0</v>
      </c>
      <c r="N19" s="32">
        <f t="shared" si="6"/>
        <v>0</v>
      </c>
      <c r="O19" s="171"/>
      <c r="P19" s="9">
        <v>0</v>
      </c>
      <c r="Q19" s="33">
        <f t="shared" si="7"/>
        <v>0</v>
      </c>
    </row>
    <row r="20" spans="2:17">
      <c r="B20" s="169">
        <f t="shared" si="8"/>
        <v>7</v>
      </c>
      <c r="C20" s="105"/>
      <c r="D20" s="1"/>
      <c r="E20" s="1"/>
      <c r="F20" s="1"/>
      <c r="G20" s="10"/>
      <c r="H20" s="19">
        <v>0</v>
      </c>
      <c r="I20" s="12"/>
      <c r="J20" s="170">
        <f t="shared" si="4"/>
        <v>0</v>
      </c>
      <c r="K20" s="170">
        <f t="shared" si="5"/>
        <v>0</v>
      </c>
      <c r="L20" s="171"/>
      <c r="M20" s="11">
        <v>0</v>
      </c>
      <c r="N20" s="32">
        <f t="shared" si="6"/>
        <v>0</v>
      </c>
      <c r="O20" s="171"/>
      <c r="P20" s="9">
        <v>0</v>
      </c>
      <c r="Q20" s="33">
        <f t="shared" si="7"/>
        <v>0</v>
      </c>
    </row>
    <row r="21" spans="2:17">
      <c r="B21" s="169">
        <f t="shared" si="8"/>
        <v>8</v>
      </c>
      <c r="C21" s="105"/>
      <c r="D21" s="1"/>
      <c r="E21" s="1"/>
      <c r="F21" s="1"/>
      <c r="G21" s="10"/>
      <c r="H21" s="19">
        <v>0</v>
      </c>
      <c r="I21" s="12"/>
      <c r="J21" s="170">
        <f t="shared" si="4"/>
        <v>0</v>
      </c>
      <c r="K21" s="170">
        <f t="shared" si="5"/>
        <v>0</v>
      </c>
      <c r="L21" s="171"/>
      <c r="M21" s="11">
        <v>0</v>
      </c>
      <c r="N21" s="32">
        <f t="shared" si="6"/>
        <v>0</v>
      </c>
      <c r="O21" s="171"/>
      <c r="P21" s="9">
        <v>0</v>
      </c>
      <c r="Q21" s="33">
        <f t="shared" si="7"/>
        <v>0</v>
      </c>
    </row>
    <row r="22" spans="2:17">
      <c r="B22" s="169">
        <f t="shared" si="8"/>
        <v>9</v>
      </c>
      <c r="C22" s="105"/>
      <c r="D22" s="1"/>
      <c r="E22" s="1"/>
      <c r="F22" s="1"/>
      <c r="G22" s="10"/>
      <c r="H22" s="19">
        <v>0</v>
      </c>
      <c r="I22" s="12"/>
      <c r="J22" s="170">
        <f t="shared" si="4"/>
        <v>0</v>
      </c>
      <c r="K22" s="170">
        <f t="shared" si="5"/>
        <v>0</v>
      </c>
      <c r="L22" s="171"/>
      <c r="M22" s="11">
        <v>0</v>
      </c>
      <c r="N22" s="32">
        <f t="shared" si="6"/>
        <v>0</v>
      </c>
      <c r="O22" s="171"/>
      <c r="P22" s="9">
        <v>0</v>
      </c>
      <c r="Q22" s="33">
        <f t="shared" si="7"/>
        <v>0</v>
      </c>
    </row>
    <row r="23" spans="2:17">
      <c r="B23" s="169">
        <f t="shared" si="8"/>
        <v>10</v>
      </c>
      <c r="C23" s="105"/>
      <c r="D23" s="1"/>
      <c r="E23" s="1"/>
      <c r="F23" s="1"/>
      <c r="G23" s="10"/>
      <c r="H23" s="19">
        <v>0</v>
      </c>
      <c r="I23" s="12"/>
      <c r="J23" s="170">
        <f t="shared" si="4"/>
        <v>0</v>
      </c>
      <c r="K23" s="170">
        <f t="shared" si="5"/>
        <v>0</v>
      </c>
      <c r="L23" s="171"/>
      <c r="M23" s="11">
        <v>0</v>
      </c>
      <c r="N23" s="32">
        <f t="shared" si="6"/>
        <v>0</v>
      </c>
      <c r="O23" s="171"/>
      <c r="P23" s="9">
        <v>0</v>
      </c>
      <c r="Q23" s="33">
        <f t="shared" ref="Q23:Q33" si="9">N23+K23</f>
        <v>0</v>
      </c>
    </row>
    <row r="24" spans="2:17">
      <c r="B24" s="169">
        <f t="shared" si="8"/>
        <v>11</v>
      </c>
      <c r="C24" s="105"/>
      <c r="D24" s="1"/>
      <c r="E24" s="1"/>
      <c r="F24" s="1"/>
      <c r="G24" s="10"/>
      <c r="H24" s="19">
        <v>0</v>
      </c>
      <c r="I24" s="12"/>
      <c r="J24" s="170">
        <f t="shared" si="4"/>
        <v>0</v>
      </c>
      <c r="K24" s="170">
        <f t="shared" si="5"/>
        <v>0</v>
      </c>
      <c r="L24" s="171"/>
      <c r="M24" s="11">
        <v>0</v>
      </c>
      <c r="N24" s="32">
        <f t="shared" si="6"/>
        <v>0</v>
      </c>
      <c r="O24" s="171"/>
      <c r="P24" s="9">
        <v>0</v>
      </c>
      <c r="Q24" s="33">
        <f t="shared" si="9"/>
        <v>0</v>
      </c>
    </row>
    <row r="25" spans="2:17">
      <c r="B25" s="169">
        <f t="shared" si="8"/>
        <v>12</v>
      </c>
      <c r="C25" s="105"/>
      <c r="D25" s="1"/>
      <c r="E25" s="1"/>
      <c r="F25" s="1"/>
      <c r="G25" s="10"/>
      <c r="H25" s="19">
        <v>0</v>
      </c>
      <c r="I25" s="12"/>
      <c r="J25" s="170">
        <f t="shared" si="4"/>
        <v>0</v>
      </c>
      <c r="K25" s="170">
        <f t="shared" si="5"/>
        <v>0</v>
      </c>
      <c r="L25" s="171"/>
      <c r="M25" s="11">
        <v>0</v>
      </c>
      <c r="N25" s="32">
        <f t="shared" si="6"/>
        <v>0</v>
      </c>
      <c r="O25" s="171"/>
      <c r="P25" s="9">
        <v>0</v>
      </c>
      <c r="Q25" s="33">
        <f t="shared" si="9"/>
        <v>0</v>
      </c>
    </row>
    <row r="26" spans="2:17">
      <c r="B26" s="169">
        <f t="shared" si="8"/>
        <v>13</v>
      </c>
      <c r="C26" s="105"/>
      <c r="D26" s="1"/>
      <c r="E26" s="1"/>
      <c r="F26" s="1"/>
      <c r="G26" s="10"/>
      <c r="H26" s="19">
        <v>0</v>
      </c>
      <c r="I26" s="12"/>
      <c r="J26" s="170">
        <f t="shared" si="4"/>
        <v>0</v>
      </c>
      <c r="K26" s="170">
        <f t="shared" si="5"/>
        <v>0</v>
      </c>
      <c r="L26" s="171"/>
      <c r="M26" s="11">
        <v>0</v>
      </c>
      <c r="N26" s="32">
        <f t="shared" si="6"/>
        <v>0</v>
      </c>
      <c r="O26" s="171"/>
      <c r="P26" s="9">
        <v>0</v>
      </c>
      <c r="Q26" s="33">
        <f t="shared" si="9"/>
        <v>0</v>
      </c>
    </row>
    <row r="27" spans="2:17">
      <c r="B27" s="169">
        <f t="shared" si="8"/>
        <v>14</v>
      </c>
      <c r="C27" s="105"/>
      <c r="D27" s="1"/>
      <c r="E27" s="1"/>
      <c r="F27" s="1"/>
      <c r="G27" s="10"/>
      <c r="H27" s="19">
        <v>0</v>
      </c>
      <c r="I27" s="12"/>
      <c r="J27" s="170">
        <f t="shared" si="4"/>
        <v>0</v>
      </c>
      <c r="K27" s="170">
        <f t="shared" si="5"/>
        <v>0</v>
      </c>
      <c r="L27" s="171"/>
      <c r="M27" s="11">
        <v>0</v>
      </c>
      <c r="N27" s="32">
        <f t="shared" si="6"/>
        <v>0</v>
      </c>
      <c r="O27" s="171"/>
      <c r="P27" s="9">
        <v>0</v>
      </c>
      <c r="Q27" s="33">
        <f t="shared" si="9"/>
        <v>0</v>
      </c>
    </row>
    <row r="28" spans="2:17">
      <c r="B28" s="169">
        <f t="shared" si="8"/>
        <v>15</v>
      </c>
      <c r="C28" s="105"/>
      <c r="D28" s="1"/>
      <c r="E28" s="1"/>
      <c r="F28" s="1"/>
      <c r="G28" s="10"/>
      <c r="H28" s="19">
        <v>0</v>
      </c>
      <c r="I28" s="12"/>
      <c r="J28" s="170">
        <f t="shared" si="4"/>
        <v>0</v>
      </c>
      <c r="K28" s="170">
        <f t="shared" si="5"/>
        <v>0</v>
      </c>
      <c r="L28" s="171"/>
      <c r="M28" s="11">
        <v>0</v>
      </c>
      <c r="N28" s="32">
        <f t="shared" si="6"/>
        <v>0</v>
      </c>
      <c r="O28" s="171"/>
      <c r="P28" s="9">
        <v>0</v>
      </c>
      <c r="Q28" s="33">
        <f t="shared" si="9"/>
        <v>0</v>
      </c>
    </row>
    <row r="29" spans="2:17">
      <c r="B29" s="169">
        <f t="shared" si="8"/>
        <v>16</v>
      </c>
      <c r="C29" s="105"/>
      <c r="D29" s="1"/>
      <c r="E29" s="1"/>
      <c r="F29" s="1"/>
      <c r="G29" s="10"/>
      <c r="H29" s="19">
        <v>0</v>
      </c>
      <c r="I29" s="12"/>
      <c r="J29" s="170">
        <f t="shared" si="4"/>
        <v>0</v>
      </c>
      <c r="K29" s="170">
        <f t="shared" si="5"/>
        <v>0</v>
      </c>
      <c r="L29" s="171"/>
      <c r="M29" s="11">
        <v>0</v>
      </c>
      <c r="N29" s="32">
        <f t="shared" si="6"/>
        <v>0</v>
      </c>
      <c r="O29" s="171"/>
      <c r="P29" s="9">
        <v>0</v>
      </c>
      <c r="Q29" s="33">
        <f t="shared" si="9"/>
        <v>0</v>
      </c>
    </row>
    <row r="30" spans="2:17">
      <c r="B30" s="169">
        <f t="shared" si="8"/>
        <v>17</v>
      </c>
      <c r="C30" s="105"/>
      <c r="D30" s="1"/>
      <c r="E30" s="1"/>
      <c r="F30" s="1"/>
      <c r="G30" s="10"/>
      <c r="H30" s="19">
        <v>0</v>
      </c>
      <c r="I30" s="12"/>
      <c r="J30" s="170">
        <f t="shared" si="4"/>
        <v>0</v>
      </c>
      <c r="K30" s="170">
        <f t="shared" si="5"/>
        <v>0</v>
      </c>
      <c r="L30" s="171"/>
      <c r="M30" s="11">
        <v>0</v>
      </c>
      <c r="N30" s="32">
        <f t="shared" si="6"/>
        <v>0</v>
      </c>
      <c r="O30" s="171"/>
      <c r="P30" s="9">
        <v>0</v>
      </c>
      <c r="Q30" s="33">
        <f t="shared" si="9"/>
        <v>0</v>
      </c>
    </row>
    <row r="31" spans="2:17">
      <c r="B31" s="169">
        <f t="shared" si="8"/>
        <v>18</v>
      </c>
      <c r="C31" s="105"/>
      <c r="D31" s="1"/>
      <c r="E31" s="1"/>
      <c r="F31" s="1"/>
      <c r="G31" s="10"/>
      <c r="H31" s="19">
        <v>0</v>
      </c>
      <c r="I31" s="12"/>
      <c r="J31" s="170">
        <f t="shared" si="4"/>
        <v>0</v>
      </c>
      <c r="K31" s="170">
        <f t="shared" si="5"/>
        <v>0</v>
      </c>
      <c r="L31" s="171"/>
      <c r="M31" s="11">
        <v>0</v>
      </c>
      <c r="N31" s="32">
        <f t="shared" si="6"/>
        <v>0</v>
      </c>
      <c r="O31" s="171"/>
      <c r="P31" s="9">
        <v>0</v>
      </c>
      <c r="Q31" s="33">
        <f t="shared" si="9"/>
        <v>0</v>
      </c>
    </row>
    <row r="32" spans="2:17">
      <c r="B32" s="169">
        <f t="shared" si="8"/>
        <v>19</v>
      </c>
      <c r="C32" s="105"/>
      <c r="D32" s="1"/>
      <c r="E32" s="1"/>
      <c r="F32" s="1"/>
      <c r="G32" s="10"/>
      <c r="H32" s="19">
        <v>0</v>
      </c>
      <c r="I32" s="12"/>
      <c r="J32" s="170">
        <f t="shared" si="4"/>
        <v>0</v>
      </c>
      <c r="K32" s="170">
        <f t="shared" si="5"/>
        <v>0</v>
      </c>
      <c r="L32" s="171"/>
      <c r="M32" s="11">
        <v>0</v>
      </c>
      <c r="N32" s="32">
        <f t="shared" si="6"/>
        <v>0</v>
      </c>
      <c r="O32" s="171"/>
      <c r="P32" s="9">
        <v>0</v>
      </c>
      <c r="Q32" s="33">
        <f t="shared" si="9"/>
        <v>0</v>
      </c>
    </row>
    <row r="33" spans="2:17">
      <c r="B33" s="169">
        <f t="shared" si="8"/>
        <v>20</v>
      </c>
      <c r="C33" s="105"/>
      <c r="D33" s="1"/>
      <c r="E33" s="1"/>
      <c r="F33" s="1"/>
      <c r="G33" s="10"/>
      <c r="H33" s="19">
        <v>0</v>
      </c>
      <c r="I33" s="12"/>
      <c r="J33" s="170">
        <f t="shared" si="4"/>
        <v>0</v>
      </c>
      <c r="K33" s="170">
        <f t="shared" si="5"/>
        <v>0</v>
      </c>
      <c r="L33" s="171"/>
      <c r="M33" s="11">
        <v>0</v>
      </c>
      <c r="N33" s="32">
        <f t="shared" si="6"/>
        <v>0</v>
      </c>
      <c r="O33" s="171"/>
      <c r="P33" s="9">
        <v>0</v>
      </c>
      <c r="Q33" s="33">
        <f t="shared" si="9"/>
        <v>0</v>
      </c>
    </row>
    <row r="34" spans="2:17" ht="15.95" thickBot="1">
      <c r="B34" s="172"/>
      <c r="C34" s="173"/>
      <c r="D34" s="173"/>
      <c r="E34" s="173"/>
      <c r="F34" s="173"/>
      <c r="G34" s="173"/>
      <c r="H34" s="174"/>
      <c r="I34" s="175"/>
      <c r="J34" s="176"/>
      <c r="K34" s="176"/>
      <c r="L34" s="177"/>
      <c r="M34" s="178"/>
      <c r="N34" s="179"/>
      <c r="O34" s="177"/>
      <c r="P34" s="180"/>
      <c r="Q34" s="181">
        <f>SUM(Q14:Q33)</f>
        <v>0</v>
      </c>
    </row>
    <row r="36" spans="2:17" hidden="1">
      <c r="C36" s="23" t="str">
        <f>'Budget Summary'!C32</f>
        <v>NCFF Funds Requested</v>
      </c>
      <c r="D36" s="23">
        <f>SUMIF(C14:C33,'Budget Summary'!C32,Wages!Q14:Q33)</f>
        <v>0</v>
      </c>
    </row>
    <row r="37" spans="2:17" hidden="1">
      <c r="C37" s="23" t="str">
        <f>'Budget Summary'!G32</f>
        <v>Match Funds</v>
      </c>
      <c r="D37" s="23">
        <f>SUMIF(C14:C33,'Budget Summary'!G32,Q14:Q33)</f>
        <v>0</v>
      </c>
    </row>
    <row r="38" spans="2:17" hidden="1">
      <c r="C38" s="23">
        <f>'Budget Summary'!E32</f>
        <v>0</v>
      </c>
      <c r="D38" s="23">
        <f>SUMIF(C14:C33,'Budget Summary'!E32,Wages!Q14:Q33)</f>
        <v>0</v>
      </c>
    </row>
    <row r="39" spans="2:17" hidden="1">
      <c r="C39" s="23">
        <f>'Budget Summary'!F32</f>
        <v>0</v>
      </c>
      <c r="D39" s="23">
        <f>SUMIF(C14:C33,'Budget Summary'!F32,Wages!Q14:Q33)</f>
        <v>0</v>
      </c>
    </row>
    <row r="40" spans="2:17" hidden="1">
      <c r="C40" s="23" t="e">
        <f>'Budget Summary'!#REF!</f>
        <v>#REF!</v>
      </c>
      <c r="D40" s="23">
        <f>SUMIF(C14:C33,'Budget Summary'!#REF!,Wages!Q14:Q33)</f>
        <v>0</v>
      </c>
    </row>
  </sheetData>
  <sheetProtection algorithmName="SHA-512" hashValue="sH+imTHzKFsl8MjMfGm0jOddzfm88pHkp2D7PdwrQb2VXkYac5dPiiyrtN8AYCHd6gl/vj9Z9gxeRiSm2NCY7w==" saltValue="ckrQtWOghLFB23qAubl3ow==" spinCount="100000" sheet="1" objects="1" scenarios="1"/>
  <protectedRanges>
    <protectedRange sqref="E10:G10" name="Range1_1"/>
  </protectedRanges>
  <mergeCells count="4">
    <mergeCell ref="H12:I12"/>
    <mergeCell ref="H6:I6"/>
    <mergeCell ref="B2:Q5"/>
    <mergeCell ref="B10:L10"/>
  </mergeCells>
  <dataValidations count="5">
    <dataValidation operator="greaterThanOrEqual" allowBlank="1" showInputMessage="1" showErrorMessage="1" error="Cost per unit" prompt="Cost per unit" sqref="F10" xr:uid="{F79ED57F-9909-4973-87F7-77D467951F4D}"/>
    <dataValidation type="list" operator="greaterThanOrEqual" allowBlank="1" showInputMessage="1" showErrorMessage="1" error="Cost per unit" sqref="E10" xr:uid="{8733C4EC-DD22-4AD2-AC97-01DB74F7C159}">
      <formula1>$P$11:$P$11</formula1>
    </dataValidation>
    <dataValidation operator="greaterThanOrEqual" allowBlank="1" showInputMessage="1" showErrorMessage="1" error="Cost per unit" prompt="Enter # of items needed." sqref="G10" xr:uid="{324E052F-C8EF-4FC2-8A69-54A6D5362C20}"/>
    <dataValidation type="list" allowBlank="1" showInputMessage="1" showErrorMessage="1" sqref="G8:G9" xr:uid="{5A66F84F-2F6D-4E57-8F1E-E3992FE92486}">
      <formula1>$D$11:$D$11</formula1>
    </dataValidation>
    <dataValidation type="list" allowBlank="1" showInputMessage="1" showErrorMessage="1" sqref="G14:G33" xr:uid="{1A631882-94BC-499B-ACB9-97D71BD1B5B1}">
      <formula1>$D$11:$D$12</formula1>
    </dataValidation>
  </dataValidations>
  <pageMargins left="0.25" right="0.25" top="0.75" bottom="0.75" header="0.3" footer="0.3"/>
  <pageSetup scale="65" orientation="landscape" r:id="rId1"/>
  <headerFooter scaleWithDoc="0">
    <oddHeader>&amp;CAttachment A</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83D8A4B-A792-42EB-8658-5062C9EAF015}">
          <x14:formula1>
            <xm:f>'Budget Summary'!$C$32:$G$32</xm:f>
          </x14:formula1>
          <xm:sqref>C14:C33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2EF8A-7AB7-41A8-BDB1-60A7C7B7A9BC}">
  <sheetPr>
    <tabColor theme="9" tint="0.39997558519241921"/>
    <pageSetUpPr fitToPage="1"/>
  </sheetPr>
  <dimension ref="A1:J39"/>
  <sheetViews>
    <sheetView showGridLines="0" topLeftCell="A5" zoomScale="70" zoomScaleNormal="70" workbookViewId="0">
      <selection activeCell="H14" sqref="H14"/>
    </sheetView>
  </sheetViews>
  <sheetFormatPr defaultColWidth="9.140625" defaultRowHeight="15.75" customHeight="1"/>
  <cols>
    <col min="1" max="1" width="2.28515625" style="23" customWidth="1"/>
    <col min="2" max="2" width="7.140625" style="23" customWidth="1"/>
    <col min="3" max="3" width="16.5703125" style="23" customWidth="1"/>
    <col min="4" max="5" width="30.42578125" style="23" customWidth="1"/>
    <col min="6" max="6" width="62.7109375" style="23" customWidth="1"/>
    <col min="7" max="7" width="13.7109375" style="23" customWidth="1"/>
    <col min="8" max="8" width="13.28515625" style="23" customWidth="1"/>
    <col min="9" max="9" width="14.140625" style="23" bestFit="1" customWidth="1"/>
    <col min="10" max="10" width="2.28515625" style="23" customWidth="1"/>
    <col min="11" max="16384" width="9.140625" style="23"/>
  </cols>
  <sheetData>
    <row r="1" spans="1:10" ht="11.45" customHeight="1">
      <c r="A1" s="21"/>
      <c r="B1" s="115"/>
      <c r="C1" s="115"/>
      <c r="D1" s="115"/>
      <c r="E1" s="115"/>
      <c r="F1" s="115"/>
      <c r="G1" s="115"/>
      <c r="H1" s="115"/>
      <c r="I1" s="115"/>
      <c r="J1" s="115"/>
    </row>
    <row r="2" spans="1:10" ht="15" customHeight="1">
      <c r="A2" s="24"/>
      <c r="B2" s="416" t="s">
        <v>78</v>
      </c>
      <c r="C2" s="416"/>
      <c r="D2" s="416"/>
      <c r="E2" s="416"/>
      <c r="F2" s="416"/>
      <c r="G2" s="416"/>
      <c r="H2" s="416"/>
      <c r="I2" s="416"/>
      <c r="J2" s="24"/>
    </row>
    <row r="3" spans="1:10" ht="15.6">
      <c r="A3" s="24"/>
      <c r="B3" s="416"/>
      <c r="C3" s="416"/>
      <c r="D3" s="416"/>
      <c r="E3" s="416"/>
      <c r="F3" s="416"/>
      <c r="G3" s="416"/>
      <c r="H3" s="416"/>
      <c r="I3" s="416"/>
      <c r="J3" s="24"/>
    </row>
    <row r="4" spans="1:10" ht="15.6">
      <c r="A4" s="24"/>
      <c r="B4" s="416"/>
      <c r="C4" s="416"/>
      <c r="D4" s="416"/>
      <c r="E4" s="416"/>
      <c r="F4" s="416"/>
      <c r="G4" s="416"/>
      <c r="H4" s="416"/>
      <c r="I4" s="416"/>
      <c r="J4" s="24"/>
    </row>
    <row r="5" spans="1:10" ht="50.45" customHeight="1">
      <c r="A5" s="24"/>
      <c r="B5" s="416"/>
      <c r="C5" s="416"/>
      <c r="D5" s="416"/>
      <c r="E5" s="416"/>
      <c r="F5" s="416"/>
      <c r="G5" s="416"/>
      <c r="H5" s="416"/>
      <c r="I5" s="416"/>
      <c r="J5" s="24"/>
    </row>
    <row r="6" spans="1:10" ht="21">
      <c r="A6" s="24"/>
      <c r="B6" s="119" t="s">
        <v>51</v>
      </c>
      <c r="C6" s="120"/>
      <c r="D6" s="121"/>
      <c r="E6" s="121"/>
      <c r="F6" s="121"/>
      <c r="G6" s="122"/>
      <c r="H6" s="122"/>
      <c r="I6" s="122"/>
      <c r="J6" s="24"/>
    </row>
    <row r="7" spans="1:10" ht="96.75" customHeight="1">
      <c r="A7" s="24"/>
      <c r="B7" s="125" t="s">
        <v>54</v>
      </c>
      <c r="C7" s="126" t="s">
        <v>55</v>
      </c>
      <c r="D7" s="126" t="s">
        <v>22</v>
      </c>
      <c r="E7" s="127" t="s">
        <v>56</v>
      </c>
      <c r="F7" s="127" t="s">
        <v>79</v>
      </c>
      <c r="G7" s="182" t="s">
        <v>66</v>
      </c>
      <c r="H7" s="183" t="s">
        <v>80</v>
      </c>
      <c r="I7" s="159" t="s">
        <v>81</v>
      </c>
      <c r="J7" s="24"/>
    </row>
    <row r="8" spans="1:10" ht="15.6">
      <c r="A8" s="24"/>
      <c r="B8" s="184">
        <v>1</v>
      </c>
      <c r="C8" s="185" t="s">
        <v>67</v>
      </c>
      <c r="D8" s="186" t="str">
        <f>Wages!D8</f>
        <v>Wanda Johnson</v>
      </c>
      <c r="E8" s="186" t="str">
        <f>Wages!E8</f>
        <v>Executive Director</v>
      </c>
      <c r="F8" s="187" t="s">
        <v>82</v>
      </c>
      <c r="G8" s="98">
        <f>Wages!Q8</f>
        <v>32500</v>
      </c>
      <c r="H8" s="17">
        <v>5.2999999999999999E-2</v>
      </c>
      <c r="I8" s="99">
        <f>H8*G8</f>
        <v>1722.5</v>
      </c>
      <c r="J8" s="24"/>
    </row>
    <row r="9" spans="1:10" ht="15.6">
      <c r="A9" s="24"/>
      <c r="B9" s="188">
        <v>2</v>
      </c>
      <c r="C9" s="189" t="s">
        <v>67</v>
      </c>
      <c r="D9" s="190" t="str">
        <f>Wages!D9</f>
        <v>Max Jones</v>
      </c>
      <c r="E9" s="190" t="str">
        <f>Wages!E9</f>
        <v>Project Coordinator</v>
      </c>
      <c r="F9" s="191" t="s">
        <v>82</v>
      </c>
      <c r="G9" s="100">
        <f>Wages!Q9</f>
        <v>52000</v>
      </c>
      <c r="H9" s="18">
        <v>5.2999999999999999E-2</v>
      </c>
      <c r="I9" s="100">
        <f>H9*G9</f>
        <v>2756</v>
      </c>
      <c r="J9" s="24"/>
    </row>
    <row r="10" spans="1:10" ht="12.6" customHeight="1">
      <c r="A10" s="24"/>
      <c r="B10" s="417"/>
      <c r="C10" s="417"/>
      <c r="D10" s="417"/>
      <c r="E10" s="417"/>
      <c r="F10" s="417"/>
      <c r="G10" s="24"/>
      <c r="H10" s="24"/>
      <c r="I10" s="24"/>
      <c r="J10" s="24"/>
    </row>
    <row r="11" spans="1:10" ht="15.6">
      <c r="B11" s="31"/>
      <c r="C11" s="31"/>
      <c r="D11" s="31"/>
      <c r="E11" s="31"/>
    </row>
    <row r="12" spans="1:10" s="158" customFormat="1" ht="107.25" customHeight="1">
      <c r="B12" s="159" t="s">
        <v>54</v>
      </c>
      <c r="C12" s="159" t="s">
        <v>55</v>
      </c>
      <c r="D12" s="126" t="s">
        <v>22</v>
      </c>
      <c r="E12" s="127" t="s">
        <v>56</v>
      </c>
      <c r="F12" s="127" t="s">
        <v>79</v>
      </c>
      <c r="G12" s="182" t="s">
        <v>66</v>
      </c>
      <c r="H12" s="183" t="s">
        <v>80</v>
      </c>
      <c r="I12" s="159" t="s">
        <v>81</v>
      </c>
    </row>
    <row r="13" spans="1:10" ht="15.6">
      <c r="B13" s="169">
        <v>1</v>
      </c>
      <c r="C13" s="169" t="str">
        <f>IF(ISBLANK(Wages!C14)," ",Wages!C14)</f>
        <v xml:space="preserve"> </v>
      </c>
      <c r="D13" s="192" t="str">
        <f>IF(Wages!D14="","",Wages!D14)</f>
        <v/>
      </c>
      <c r="E13" s="192" t="str">
        <f>IF(Wages!E14="","",Wages!E14)</f>
        <v/>
      </c>
      <c r="F13" s="1"/>
      <c r="G13" s="49">
        <f>Wages!Q14</f>
        <v>0</v>
      </c>
      <c r="H13" s="2">
        <v>0</v>
      </c>
      <c r="I13" s="49">
        <f>H13*G13</f>
        <v>0</v>
      </c>
    </row>
    <row r="14" spans="1:10" ht="15.6">
      <c r="B14" s="169">
        <f>B13+1</f>
        <v>2</v>
      </c>
      <c r="C14" s="169" t="str">
        <f>IF(ISBLANK(Wages!C15)," ",Wages!C15)</f>
        <v xml:space="preserve"> </v>
      </c>
      <c r="D14" s="192" t="str">
        <f>IF(Wages!D15="","",Wages!D15)</f>
        <v/>
      </c>
      <c r="E14" s="192" t="str">
        <f>IF(Wages!E15="","",Wages!E15)</f>
        <v/>
      </c>
      <c r="F14" s="1"/>
      <c r="G14" s="49">
        <f>Wages!Q15</f>
        <v>0</v>
      </c>
      <c r="H14" s="2">
        <v>0</v>
      </c>
      <c r="I14" s="49">
        <f>H14*G14</f>
        <v>0</v>
      </c>
    </row>
    <row r="15" spans="1:10" ht="15.6">
      <c r="B15" s="169">
        <f t="shared" ref="B15:B32" si="0">B14+1</f>
        <v>3</v>
      </c>
      <c r="C15" s="169" t="str">
        <f>IF(ISBLANK(Wages!C16)," ",Wages!C16)</f>
        <v xml:space="preserve"> </v>
      </c>
      <c r="D15" s="192" t="str">
        <f>IF(Wages!D16="","",Wages!D16)</f>
        <v/>
      </c>
      <c r="E15" s="192" t="str">
        <f>IF(Wages!E16="","",Wages!E16)</f>
        <v/>
      </c>
      <c r="F15" s="1"/>
      <c r="G15" s="49">
        <f>Wages!Q16</f>
        <v>0</v>
      </c>
      <c r="H15" s="2">
        <v>0</v>
      </c>
      <c r="I15" s="49">
        <f t="shared" ref="I15:I32" si="1">H15*G15</f>
        <v>0</v>
      </c>
    </row>
    <row r="16" spans="1:10" ht="15.6">
      <c r="B16" s="169">
        <f t="shared" si="0"/>
        <v>4</v>
      </c>
      <c r="C16" s="169" t="str">
        <f>IF(ISBLANK(Wages!C17)," ",Wages!C17)</f>
        <v xml:space="preserve"> </v>
      </c>
      <c r="D16" s="192" t="str">
        <f>IF(Wages!D17="","",Wages!D17)</f>
        <v/>
      </c>
      <c r="E16" s="192" t="str">
        <f>IF(Wages!E17="","",Wages!E17)</f>
        <v/>
      </c>
      <c r="F16" s="1"/>
      <c r="G16" s="49">
        <f>Wages!Q17</f>
        <v>0</v>
      </c>
      <c r="H16" s="2">
        <v>0</v>
      </c>
      <c r="I16" s="49">
        <f t="shared" si="1"/>
        <v>0</v>
      </c>
    </row>
    <row r="17" spans="2:9" ht="15.6">
      <c r="B17" s="169">
        <f t="shared" si="0"/>
        <v>5</v>
      </c>
      <c r="C17" s="169" t="str">
        <f>IF(ISBLANK(Wages!C18)," ",Wages!C18)</f>
        <v xml:space="preserve"> </v>
      </c>
      <c r="D17" s="192" t="str">
        <f>IF(Wages!D18="","",Wages!D18)</f>
        <v/>
      </c>
      <c r="E17" s="192" t="str">
        <f>IF(Wages!E18="","",Wages!E18)</f>
        <v/>
      </c>
      <c r="F17" s="1"/>
      <c r="G17" s="49">
        <f>Wages!Q18</f>
        <v>0</v>
      </c>
      <c r="H17" s="2">
        <v>0</v>
      </c>
      <c r="I17" s="49">
        <f t="shared" si="1"/>
        <v>0</v>
      </c>
    </row>
    <row r="18" spans="2:9" ht="15.6">
      <c r="B18" s="169">
        <f t="shared" si="0"/>
        <v>6</v>
      </c>
      <c r="C18" s="169" t="str">
        <f>IF(ISBLANK(Wages!C19)," ",Wages!C19)</f>
        <v xml:space="preserve"> </v>
      </c>
      <c r="D18" s="192" t="str">
        <f>IF(Wages!D19="","",Wages!D19)</f>
        <v/>
      </c>
      <c r="E18" s="192" t="str">
        <f>IF(Wages!E19="","",Wages!E19)</f>
        <v/>
      </c>
      <c r="F18" s="1"/>
      <c r="G18" s="49">
        <f>Wages!Q19</f>
        <v>0</v>
      </c>
      <c r="H18" s="2">
        <v>0</v>
      </c>
      <c r="I18" s="49">
        <f t="shared" si="1"/>
        <v>0</v>
      </c>
    </row>
    <row r="19" spans="2:9" ht="15.6">
      <c r="B19" s="169">
        <f t="shared" si="0"/>
        <v>7</v>
      </c>
      <c r="C19" s="169" t="str">
        <f>IF(ISBLANK(Wages!C20)," ",Wages!C20)</f>
        <v xml:space="preserve"> </v>
      </c>
      <c r="D19" s="192" t="str">
        <f>IF(Wages!D20="","",Wages!D20)</f>
        <v/>
      </c>
      <c r="E19" s="192" t="str">
        <f>IF(Wages!E20="","",Wages!E20)</f>
        <v/>
      </c>
      <c r="F19" s="1"/>
      <c r="G19" s="49">
        <f>Wages!Q20</f>
        <v>0</v>
      </c>
      <c r="H19" s="2">
        <v>0</v>
      </c>
      <c r="I19" s="49">
        <f t="shared" si="1"/>
        <v>0</v>
      </c>
    </row>
    <row r="20" spans="2:9" ht="15.6">
      <c r="B20" s="169">
        <f t="shared" si="0"/>
        <v>8</v>
      </c>
      <c r="C20" s="169" t="str">
        <f>IF(ISBLANK(Wages!C21)," ",Wages!C21)</f>
        <v xml:space="preserve"> </v>
      </c>
      <c r="D20" s="192" t="str">
        <f>IF(Wages!D21="","",Wages!D21)</f>
        <v/>
      </c>
      <c r="E20" s="192" t="str">
        <f>IF(Wages!E21="","",Wages!E21)</f>
        <v/>
      </c>
      <c r="F20" s="1"/>
      <c r="G20" s="49">
        <f>Wages!Q21</f>
        <v>0</v>
      </c>
      <c r="H20" s="2">
        <v>0</v>
      </c>
      <c r="I20" s="49">
        <f t="shared" si="1"/>
        <v>0</v>
      </c>
    </row>
    <row r="21" spans="2:9" ht="15.6">
      <c r="B21" s="169">
        <f t="shared" si="0"/>
        <v>9</v>
      </c>
      <c r="C21" s="169" t="str">
        <f>IF(ISBLANK(Wages!C22)," ",Wages!C22)</f>
        <v xml:space="preserve"> </v>
      </c>
      <c r="D21" s="192" t="str">
        <f>IF(Wages!D22="","",Wages!D22)</f>
        <v/>
      </c>
      <c r="E21" s="192" t="str">
        <f>IF(Wages!E22="","",Wages!E22)</f>
        <v/>
      </c>
      <c r="F21" s="1"/>
      <c r="G21" s="49">
        <f>Wages!Q22</f>
        <v>0</v>
      </c>
      <c r="H21" s="2">
        <v>0</v>
      </c>
      <c r="I21" s="49">
        <f t="shared" si="1"/>
        <v>0</v>
      </c>
    </row>
    <row r="22" spans="2:9" ht="15.6">
      <c r="B22" s="169">
        <f t="shared" si="0"/>
        <v>10</v>
      </c>
      <c r="C22" s="169" t="str">
        <f>IF(ISBLANK(Wages!C23)," ",Wages!C23)</f>
        <v xml:space="preserve"> </v>
      </c>
      <c r="D22" s="192" t="str">
        <f>IF(Wages!D23="","",Wages!D23)</f>
        <v/>
      </c>
      <c r="E22" s="192" t="str">
        <f>IF(Wages!E23="","",Wages!E23)</f>
        <v/>
      </c>
      <c r="F22" s="1"/>
      <c r="G22" s="49">
        <f>Wages!Q23</f>
        <v>0</v>
      </c>
      <c r="H22" s="2">
        <v>0</v>
      </c>
      <c r="I22" s="49">
        <f t="shared" si="1"/>
        <v>0</v>
      </c>
    </row>
    <row r="23" spans="2:9" ht="15.6">
      <c r="B23" s="169">
        <f t="shared" si="0"/>
        <v>11</v>
      </c>
      <c r="C23" s="169" t="str">
        <f>IF(ISBLANK(Wages!C24)," ",Wages!C24)</f>
        <v xml:space="preserve"> </v>
      </c>
      <c r="D23" s="192" t="str">
        <f>IF(Wages!D24="","",Wages!D24)</f>
        <v/>
      </c>
      <c r="E23" s="192" t="str">
        <f>IF(Wages!E24="","",Wages!E24)</f>
        <v/>
      </c>
      <c r="F23" s="1"/>
      <c r="G23" s="49">
        <f>Wages!Q24</f>
        <v>0</v>
      </c>
      <c r="H23" s="2">
        <v>0</v>
      </c>
      <c r="I23" s="49">
        <f t="shared" si="1"/>
        <v>0</v>
      </c>
    </row>
    <row r="24" spans="2:9" ht="15.6">
      <c r="B24" s="169">
        <f t="shared" si="0"/>
        <v>12</v>
      </c>
      <c r="C24" s="169" t="str">
        <f>IF(ISBLANK(Wages!C25)," ",Wages!C25)</f>
        <v xml:space="preserve"> </v>
      </c>
      <c r="D24" s="192" t="str">
        <f>IF(Wages!D25="","",Wages!D25)</f>
        <v/>
      </c>
      <c r="E24" s="192" t="str">
        <f>IF(Wages!E25="","",Wages!E25)</f>
        <v/>
      </c>
      <c r="F24" s="1"/>
      <c r="G24" s="49">
        <f>Wages!Q25</f>
        <v>0</v>
      </c>
      <c r="H24" s="2">
        <v>0</v>
      </c>
      <c r="I24" s="49">
        <f t="shared" si="1"/>
        <v>0</v>
      </c>
    </row>
    <row r="25" spans="2:9" ht="15.6">
      <c r="B25" s="169">
        <f t="shared" si="0"/>
        <v>13</v>
      </c>
      <c r="C25" s="169" t="str">
        <f>IF(ISBLANK(Wages!C26)," ",Wages!C26)</f>
        <v xml:space="preserve"> </v>
      </c>
      <c r="D25" s="192" t="str">
        <f>IF(Wages!D26="","",Wages!D26)</f>
        <v/>
      </c>
      <c r="E25" s="192" t="str">
        <f>IF(Wages!E26="","",Wages!E26)</f>
        <v/>
      </c>
      <c r="F25" s="1"/>
      <c r="G25" s="49">
        <f>Wages!Q26</f>
        <v>0</v>
      </c>
      <c r="H25" s="2">
        <v>0</v>
      </c>
      <c r="I25" s="49">
        <f t="shared" si="1"/>
        <v>0</v>
      </c>
    </row>
    <row r="26" spans="2:9" ht="15.6">
      <c r="B26" s="169">
        <f t="shared" si="0"/>
        <v>14</v>
      </c>
      <c r="C26" s="169" t="str">
        <f>IF(ISBLANK(Wages!C27)," ",Wages!C27)</f>
        <v xml:space="preserve"> </v>
      </c>
      <c r="D26" s="192" t="str">
        <f>IF(Wages!D27="","",Wages!D27)</f>
        <v/>
      </c>
      <c r="E26" s="192" t="str">
        <f>IF(Wages!E27="","",Wages!E27)</f>
        <v/>
      </c>
      <c r="F26" s="1"/>
      <c r="G26" s="49">
        <f>Wages!Q27</f>
        <v>0</v>
      </c>
      <c r="H26" s="2">
        <v>0</v>
      </c>
      <c r="I26" s="49">
        <f t="shared" si="1"/>
        <v>0</v>
      </c>
    </row>
    <row r="27" spans="2:9" ht="15.6">
      <c r="B27" s="169">
        <f t="shared" si="0"/>
        <v>15</v>
      </c>
      <c r="C27" s="169" t="str">
        <f>IF(ISBLANK(Wages!C28)," ",Wages!C28)</f>
        <v xml:space="preserve"> </v>
      </c>
      <c r="D27" s="192" t="str">
        <f>IF(Wages!D28="","",Wages!D28)</f>
        <v/>
      </c>
      <c r="E27" s="192" t="str">
        <f>IF(Wages!E28="","",Wages!E28)</f>
        <v/>
      </c>
      <c r="F27" s="1"/>
      <c r="G27" s="49">
        <f>Wages!Q28</f>
        <v>0</v>
      </c>
      <c r="H27" s="2">
        <v>0</v>
      </c>
      <c r="I27" s="49">
        <f t="shared" si="1"/>
        <v>0</v>
      </c>
    </row>
    <row r="28" spans="2:9" ht="15.6">
      <c r="B28" s="169">
        <f t="shared" si="0"/>
        <v>16</v>
      </c>
      <c r="C28" s="169" t="str">
        <f>IF(ISBLANK(Wages!C29)," ",Wages!C29)</f>
        <v xml:space="preserve"> </v>
      </c>
      <c r="D28" s="192" t="str">
        <f>IF(Wages!D29="","",Wages!D29)</f>
        <v/>
      </c>
      <c r="E28" s="192" t="str">
        <f>IF(Wages!E29="","",Wages!E29)</f>
        <v/>
      </c>
      <c r="F28" s="1"/>
      <c r="G28" s="49">
        <f>Wages!Q29</f>
        <v>0</v>
      </c>
      <c r="H28" s="2">
        <v>0</v>
      </c>
      <c r="I28" s="49">
        <f t="shared" si="1"/>
        <v>0</v>
      </c>
    </row>
    <row r="29" spans="2:9" ht="15.6">
      <c r="B29" s="169">
        <f t="shared" si="0"/>
        <v>17</v>
      </c>
      <c r="C29" s="169" t="str">
        <f>IF(ISBLANK(Wages!C30)," ",Wages!C30)</f>
        <v xml:space="preserve"> </v>
      </c>
      <c r="D29" s="192" t="str">
        <f>IF(Wages!D30="","",Wages!D30)</f>
        <v/>
      </c>
      <c r="E29" s="192" t="str">
        <f>IF(Wages!E30="","",Wages!E30)</f>
        <v/>
      </c>
      <c r="F29" s="1"/>
      <c r="G29" s="49">
        <f>Wages!Q30</f>
        <v>0</v>
      </c>
      <c r="H29" s="2">
        <v>0</v>
      </c>
      <c r="I29" s="49">
        <f t="shared" si="1"/>
        <v>0</v>
      </c>
    </row>
    <row r="30" spans="2:9" ht="15.6">
      <c r="B30" s="169">
        <f t="shared" si="0"/>
        <v>18</v>
      </c>
      <c r="C30" s="169" t="str">
        <f>IF(ISBLANK(Wages!C31)," ",Wages!C31)</f>
        <v xml:space="preserve"> </v>
      </c>
      <c r="D30" s="192" t="str">
        <f>IF(Wages!D31="","",Wages!D31)</f>
        <v/>
      </c>
      <c r="E30" s="192" t="str">
        <f>IF(Wages!E31="","",Wages!E31)</f>
        <v/>
      </c>
      <c r="F30" s="1"/>
      <c r="G30" s="49">
        <f>Wages!Q31</f>
        <v>0</v>
      </c>
      <c r="H30" s="2">
        <v>0</v>
      </c>
      <c r="I30" s="49">
        <f t="shared" si="1"/>
        <v>0</v>
      </c>
    </row>
    <row r="31" spans="2:9" ht="15.6">
      <c r="B31" s="169">
        <f t="shared" si="0"/>
        <v>19</v>
      </c>
      <c r="C31" s="169" t="str">
        <f>IF(ISBLANK(Wages!C32)," ",Wages!C32)</f>
        <v xml:space="preserve"> </v>
      </c>
      <c r="D31" s="192" t="str">
        <f>IF(Wages!D32="","",Wages!D32)</f>
        <v/>
      </c>
      <c r="E31" s="192" t="str">
        <f>IF(Wages!E32="","",Wages!E32)</f>
        <v/>
      </c>
      <c r="F31" s="1"/>
      <c r="G31" s="49">
        <f>Wages!Q32</f>
        <v>0</v>
      </c>
      <c r="H31" s="2">
        <v>0</v>
      </c>
      <c r="I31" s="49">
        <f t="shared" si="1"/>
        <v>0</v>
      </c>
    </row>
    <row r="32" spans="2:9" ht="15.6">
      <c r="B32" s="169">
        <f t="shared" si="0"/>
        <v>20</v>
      </c>
      <c r="C32" s="169" t="str">
        <f>IF(ISBLANK(Wages!C33)," ",Wages!C33)</f>
        <v xml:space="preserve"> </v>
      </c>
      <c r="D32" s="192" t="str">
        <f>IF(Wages!D33="","",Wages!D33)</f>
        <v/>
      </c>
      <c r="E32" s="192" t="str">
        <f>IF(Wages!E33="","",Wages!E33)</f>
        <v/>
      </c>
      <c r="F32" s="1"/>
      <c r="G32" s="49">
        <f>Wages!Q33</f>
        <v>0</v>
      </c>
      <c r="H32" s="2">
        <v>0</v>
      </c>
      <c r="I32" s="49">
        <f t="shared" si="1"/>
        <v>0</v>
      </c>
    </row>
    <row r="33" spans="2:9" ht="15.6">
      <c r="B33" s="172"/>
      <c r="C33" s="173"/>
      <c r="D33" s="173"/>
      <c r="E33" s="173"/>
      <c r="F33" s="173"/>
      <c r="G33" s="193">
        <f>SUM(G13:G32)</f>
        <v>0</v>
      </c>
      <c r="H33" s="173"/>
      <c r="I33" s="193">
        <f>SUM(I13:I32)</f>
        <v>0</v>
      </c>
    </row>
    <row r="35" spans="2:9" ht="15.75" hidden="1" customHeight="1">
      <c r="C35" s="23" t="str">
        <f>'Budget Summary'!C32</f>
        <v>NCFF Funds Requested</v>
      </c>
      <c r="D35" s="23">
        <f>SUMIF(C13:C32,'Budget Summary'!C32,I13:I32)</f>
        <v>0</v>
      </c>
    </row>
    <row r="36" spans="2:9" ht="15.75" hidden="1" customHeight="1">
      <c r="C36" s="23" t="str">
        <f>'Budget Summary'!G32</f>
        <v>Match Funds</v>
      </c>
      <c r="D36" s="23">
        <f>SUMIF(C13:C32,'Budget Summary'!G32,I13:I32)</f>
        <v>0</v>
      </c>
    </row>
    <row r="37" spans="2:9" ht="15.75" hidden="1" customHeight="1">
      <c r="C37" s="23">
        <f>'Budget Summary'!E32</f>
        <v>0</v>
      </c>
      <c r="D37" s="23">
        <f>SUMIF(C13:C32,'Budget Summary'!E32,I13:I32)</f>
        <v>0</v>
      </c>
    </row>
    <row r="38" spans="2:9" ht="15.75" hidden="1" customHeight="1">
      <c r="C38" s="23">
        <f>'Budget Summary'!F32</f>
        <v>0</v>
      </c>
      <c r="D38" s="23">
        <f>SUMIF(C13:C32,'Budget Summary'!F32,I13:I32)</f>
        <v>0</v>
      </c>
    </row>
    <row r="39" spans="2:9" ht="15.75" hidden="1" customHeight="1">
      <c r="C39" s="23" t="e">
        <f>'Budget Summary'!#REF!</f>
        <v>#REF!</v>
      </c>
      <c r="D39" s="23">
        <f>SUMIF(C13:C32,'Budget Summary'!#REF!,I13:I32)</f>
        <v>0</v>
      </c>
    </row>
  </sheetData>
  <sheetProtection algorithmName="SHA-512" hashValue="sEW61kubaAhhOGUD66H5P0m+e/vz0Yn0/ESK8sAW8G3mrMAo7Lelb3yEGURFqvwxCGr363SdlitrBW51C2QPYg==" saltValue="odJcgUjvcsdnX7qlyuNktw==" spinCount="100000" sheet="1" objects="1" scenarios="1"/>
  <protectedRanges>
    <protectedRange sqref="E10:F10" name="Range1_1"/>
  </protectedRanges>
  <mergeCells count="2">
    <mergeCell ref="B2:I5"/>
    <mergeCell ref="B10:F10"/>
  </mergeCells>
  <dataValidations count="2">
    <dataValidation operator="greaterThanOrEqual" allowBlank="1" showInputMessage="1" showErrorMessage="1" error="Cost per unit" prompt="Enter # of items needed." sqref="F10" xr:uid="{10CCE640-4CC5-499D-A879-82A78297B40C}"/>
    <dataValidation type="list" operator="greaterThanOrEqual" allowBlank="1" showInputMessage="1" showErrorMessage="1" error="Cost per unit" sqref="E10" xr:uid="{07BEE9A2-4630-40C9-9BA9-DF8BBAAA9052}">
      <formula1>#REF!</formula1>
    </dataValidation>
  </dataValidations>
  <pageMargins left="0.25" right="0.25" top="0.75" bottom="0.75" header="0.3" footer="0.3"/>
  <pageSetup scale="69" orientation="landscape" r:id="rId1"/>
  <headerFooter scaleWithDoc="0">
    <oddHeader>&amp;CAttachment 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458A-ED3A-4418-B398-CE7B37D88CD0}">
  <sheetPr>
    <tabColor rgb="FFA9D08E"/>
    <pageSetUpPr fitToPage="1"/>
  </sheetPr>
  <dimension ref="A1:O153"/>
  <sheetViews>
    <sheetView showGridLines="0" topLeftCell="A7" zoomScale="70" zoomScaleNormal="70" workbookViewId="0">
      <selection activeCell="G13" sqref="G13"/>
    </sheetView>
  </sheetViews>
  <sheetFormatPr defaultColWidth="9.140625" defaultRowHeight="15.75" customHeight="1"/>
  <cols>
    <col min="1" max="1" width="2.28515625" style="23" customWidth="1"/>
    <col min="2" max="2" width="9.140625" style="23"/>
    <col min="3" max="3" width="18.28515625" style="23" customWidth="1"/>
    <col min="4" max="4" width="50" style="23" customWidth="1"/>
    <col min="5" max="8" width="17.7109375" style="23" customWidth="1"/>
    <col min="9" max="9" width="63" style="23" customWidth="1"/>
    <col min="10" max="10" width="2.28515625" style="22" customWidth="1"/>
    <col min="11" max="14" width="9.140625" style="195"/>
    <col min="15" max="15" width="9.140625" style="35"/>
    <col min="16" max="16384" width="9.140625" style="23"/>
  </cols>
  <sheetData>
    <row r="1" spans="1:14" ht="12.6" customHeight="1">
      <c r="A1" s="21"/>
      <c r="B1" s="417"/>
      <c r="C1" s="417"/>
      <c r="D1" s="417"/>
      <c r="E1" s="417"/>
      <c r="F1" s="417"/>
      <c r="G1" s="417"/>
      <c r="H1" s="417"/>
      <c r="I1" s="417"/>
      <c r="J1" s="34"/>
      <c r="K1" s="194"/>
      <c r="L1" s="194"/>
      <c r="M1" s="194"/>
      <c r="N1" s="194"/>
    </row>
    <row r="2" spans="1:14" ht="15" customHeight="1">
      <c r="A2" s="24"/>
      <c r="B2" s="418" t="s">
        <v>83</v>
      </c>
      <c r="C2" s="418"/>
      <c r="D2" s="419"/>
      <c r="E2" s="419"/>
      <c r="F2" s="419"/>
      <c r="G2" s="419"/>
      <c r="H2" s="419"/>
      <c r="I2" s="419"/>
      <c r="J2" s="36"/>
    </row>
    <row r="3" spans="1:14" ht="15.6">
      <c r="A3" s="24"/>
      <c r="B3" s="420"/>
      <c r="C3" s="420"/>
      <c r="D3" s="420"/>
      <c r="E3" s="420"/>
      <c r="F3" s="420"/>
      <c r="G3" s="420"/>
      <c r="H3" s="420"/>
      <c r="I3" s="420"/>
      <c r="J3" s="36"/>
    </row>
    <row r="4" spans="1:14" ht="15.6">
      <c r="A4" s="24"/>
      <c r="B4" s="420"/>
      <c r="C4" s="420"/>
      <c r="D4" s="420"/>
      <c r="E4" s="420"/>
      <c r="F4" s="420"/>
      <c r="G4" s="420"/>
      <c r="H4" s="420"/>
      <c r="I4" s="420"/>
      <c r="J4" s="36"/>
    </row>
    <row r="5" spans="1:14" ht="54.95" customHeight="1">
      <c r="A5" s="24"/>
      <c r="B5" s="420"/>
      <c r="C5" s="420"/>
      <c r="D5" s="420"/>
      <c r="E5" s="420"/>
      <c r="F5" s="420"/>
      <c r="G5" s="420"/>
      <c r="H5" s="420"/>
      <c r="I5" s="420"/>
      <c r="J5" s="36"/>
    </row>
    <row r="6" spans="1:14" ht="21">
      <c r="A6" s="24"/>
      <c r="B6" s="197" t="s">
        <v>51</v>
      </c>
      <c r="C6" s="198"/>
      <c r="D6" s="199"/>
      <c r="E6" s="199"/>
      <c r="F6" s="199"/>
      <c r="G6" s="199"/>
      <c r="H6" s="199"/>
      <c r="I6" s="199"/>
      <c r="J6" s="36"/>
    </row>
    <row r="7" spans="1:14" ht="36.75" customHeight="1">
      <c r="A7" s="24"/>
      <c r="B7" s="200" t="s">
        <v>54</v>
      </c>
      <c r="C7" s="201" t="s">
        <v>55</v>
      </c>
      <c r="D7" s="202" t="s">
        <v>84</v>
      </c>
      <c r="E7" s="202" t="s">
        <v>85</v>
      </c>
      <c r="F7" s="202" t="s">
        <v>86</v>
      </c>
      <c r="G7" s="202" t="s">
        <v>87</v>
      </c>
      <c r="H7" s="203" t="s">
        <v>88</v>
      </c>
      <c r="I7" s="204" t="s">
        <v>89</v>
      </c>
      <c r="J7" s="36"/>
    </row>
    <row r="8" spans="1:14" ht="37.5" customHeight="1">
      <c r="A8" s="24"/>
      <c r="B8" s="205">
        <v>1</v>
      </c>
      <c r="C8" s="206" t="s">
        <v>67</v>
      </c>
      <c r="D8" s="206" t="s">
        <v>90</v>
      </c>
      <c r="E8" s="37" t="s">
        <v>91</v>
      </c>
      <c r="F8" s="37">
        <v>250</v>
      </c>
      <c r="G8" s="38">
        <v>0.75</v>
      </c>
      <c r="H8" s="93">
        <f>G8*F8</f>
        <v>187.5</v>
      </c>
      <c r="I8" s="207" t="s">
        <v>92</v>
      </c>
      <c r="J8" s="36"/>
    </row>
    <row r="9" spans="1:14" ht="12.6" customHeight="1">
      <c r="A9" s="24"/>
      <c r="B9" s="417"/>
      <c r="C9" s="417"/>
      <c r="D9" s="417"/>
      <c r="E9" s="417"/>
      <c r="F9" s="417"/>
      <c r="G9" s="417"/>
      <c r="H9" s="417"/>
      <c r="I9" s="417"/>
      <c r="J9" s="36"/>
    </row>
    <row r="11" spans="1:14" ht="79.5" customHeight="1">
      <c r="B11" s="208" t="s">
        <v>54</v>
      </c>
      <c r="C11" s="208" t="s">
        <v>55</v>
      </c>
      <c r="D11" s="208" t="s">
        <v>84</v>
      </c>
      <c r="E11" s="167" t="s">
        <v>93</v>
      </c>
      <c r="F11" s="167" t="s">
        <v>94</v>
      </c>
      <c r="G11" s="167" t="s">
        <v>95</v>
      </c>
      <c r="H11" s="209" t="s">
        <v>88</v>
      </c>
      <c r="I11" s="182" t="s">
        <v>96</v>
      </c>
    </row>
    <row r="12" spans="1:14" ht="15.6">
      <c r="B12" s="210">
        <v>1</v>
      </c>
      <c r="C12" s="106"/>
      <c r="D12" s="1"/>
      <c r="E12" s="3"/>
      <c r="F12" s="3">
        <v>0</v>
      </c>
      <c r="G12" s="4"/>
      <c r="H12" s="39">
        <f t="shared" ref="H12:H19" si="0">G12*F12</f>
        <v>0</v>
      </c>
      <c r="I12" s="8"/>
      <c r="J12" s="22" t="s">
        <v>97</v>
      </c>
    </row>
    <row r="13" spans="1:14" ht="15.6">
      <c r="B13" s="210">
        <f>B12+1</f>
        <v>2</v>
      </c>
      <c r="C13" s="106"/>
      <c r="D13" s="1"/>
      <c r="E13" s="3"/>
      <c r="F13" s="3">
        <v>0</v>
      </c>
      <c r="G13" s="4"/>
      <c r="H13" s="39">
        <f t="shared" si="0"/>
        <v>0</v>
      </c>
      <c r="I13" s="8"/>
      <c r="J13" s="22" t="s">
        <v>98</v>
      </c>
    </row>
    <row r="14" spans="1:14" ht="15.6">
      <c r="B14" s="210">
        <f t="shared" ref="B14:B36" si="1">B13+1</f>
        <v>3</v>
      </c>
      <c r="C14" s="106"/>
      <c r="D14" s="1"/>
      <c r="E14" s="3"/>
      <c r="F14" s="3">
        <v>0</v>
      </c>
      <c r="G14" s="4"/>
      <c r="H14" s="39">
        <f t="shared" si="0"/>
        <v>0</v>
      </c>
      <c r="I14" s="8"/>
      <c r="J14" s="22" t="s">
        <v>99</v>
      </c>
    </row>
    <row r="15" spans="1:14" ht="15.6">
      <c r="B15" s="210">
        <f t="shared" si="1"/>
        <v>4</v>
      </c>
      <c r="C15" s="106"/>
      <c r="D15" s="1"/>
      <c r="E15" s="3"/>
      <c r="F15" s="3">
        <v>0</v>
      </c>
      <c r="G15" s="4"/>
      <c r="H15" s="39">
        <f t="shared" si="0"/>
        <v>0</v>
      </c>
      <c r="I15" s="8"/>
      <c r="J15" s="22" t="s">
        <v>100</v>
      </c>
    </row>
    <row r="16" spans="1:14" ht="15.6">
      <c r="B16" s="210">
        <f t="shared" si="1"/>
        <v>5</v>
      </c>
      <c r="C16" s="106"/>
      <c r="D16" s="1"/>
      <c r="E16" s="3"/>
      <c r="F16" s="3">
        <v>0</v>
      </c>
      <c r="G16" s="4"/>
      <c r="H16" s="39">
        <f t="shared" si="0"/>
        <v>0</v>
      </c>
      <c r="I16" s="8"/>
      <c r="J16" s="22" t="s">
        <v>91</v>
      </c>
    </row>
    <row r="17" spans="2:10" ht="15.6">
      <c r="B17" s="210">
        <f t="shared" si="1"/>
        <v>6</v>
      </c>
      <c r="C17" s="106"/>
      <c r="D17" s="1"/>
      <c r="E17" s="3"/>
      <c r="F17" s="3">
        <v>0</v>
      </c>
      <c r="G17" s="4"/>
      <c r="H17" s="39">
        <f t="shared" si="0"/>
        <v>0</v>
      </c>
      <c r="I17" s="8"/>
      <c r="J17" s="22" t="s">
        <v>101</v>
      </c>
    </row>
    <row r="18" spans="2:10" ht="15.6">
      <c r="B18" s="210">
        <f t="shared" si="1"/>
        <v>7</v>
      </c>
      <c r="C18" s="106"/>
      <c r="D18" s="1"/>
      <c r="E18" s="3"/>
      <c r="F18" s="3">
        <v>0</v>
      </c>
      <c r="G18" s="4"/>
      <c r="H18" s="39">
        <f t="shared" si="0"/>
        <v>0</v>
      </c>
      <c r="I18" s="8"/>
    </row>
    <row r="19" spans="2:10" ht="15.6">
      <c r="B19" s="210">
        <f t="shared" si="1"/>
        <v>8</v>
      </c>
      <c r="C19" s="106"/>
      <c r="D19" s="1"/>
      <c r="E19" s="3"/>
      <c r="F19" s="3">
        <v>0</v>
      </c>
      <c r="G19" s="4"/>
      <c r="H19" s="39">
        <f t="shared" si="0"/>
        <v>0</v>
      </c>
      <c r="I19" s="8"/>
    </row>
    <row r="20" spans="2:10" ht="15.6">
      <c r="B20" s="210">
        <f t="shared" si="1"/>
        <v>9</v>
      </c>
      <c r="C20" s="106"/>
      <c r="D20" s="1"/>
      <c r="E20" s="3"/>
      <c r="F20" s="3">
        <v>0</v>
      </c>
      <c r="G20" s="4"/>
      <c r="H20" s="39">
        <f t="shared" ref="H20:H36" si="2">G20*F20</f>
        <v>0</v>
      </c>
      <c r="I20" s="8"/>
    </row>
    <row r="21" spans="2:10" ht="15.6">
      <c r="B21" s="210">
        <f t="shared" si="1"/>
        <v>10</v>
      </c>
      <c r="C21" s="106"/>
      <c r="D21" s="1"/>
      <c r="E21" s="3"/>
      <c r="F21" s="3">
        <v>0</v>
      </c>
      <c r="G21" s="4"/>
      <c r="H21" s="39">
        <f t="shared" si="2"/>
        <v>0</v>
      </c>
      <c r="I21" s="8"/>
    </row>
    <row r="22" spans="2:10" ht="15.6">
      <c r="B22" s="210">
        <f t="shared" si="1"/>
        <v>11</v>
      </c>
      <c r="C22" s="106"/>
      <c r="D22" s="1"/>
      <c r="E22" s="3"/>
      <c r="F22" s="3">
        <v>0</v>
      </c>
      <c r="G22" s="4"/>
      <c r="H22" s="39">
        <f t="shared" si="2"/>
        <v>0</v>
      </c>
      <c r="I22" s="8"/>
    </row>
    <row r="23" spans="2:10" ht="15.6">
      <c r="B23" s="210">
        <f t="shared" si="1"/>
        <v>12</v>
      </c>
      <c r="C23" s="106"/>
      <c r="D23" s="1"/>
      <c r="E23" s="3"/>
      <c r="F23" s="3">
        <v>0</v>
      </c>
      <c r="G23" s="4"/>
      <c r="H23" s="39">
        <f t="shared" si="2"/>
        <v>0</v>
      </c>
      <c r="I23" s="8"/>
    </row>
    <row r="24" spans="2:10" ht="15.6">
      <c r="B24" s="210">
        <f t="shared" si="1"/>
        <v>13</v>
      </c>
      <c r="C24" s="106"/>
      <c r="D24" s="1"/>
      <c r="E24" s="3"/>
      <c r="F24" s="3">
        <v>0</v>
      </c>
      <c r="G24" s="4"/>
      <c r="H24" s="39">
        <f t="shared" si="2"/>
        <v>0</v>
      </c>
      <c r="I24" s="8"/>
    </row>
    <row r="25" spans="2:10" ht="15.6">
      <c r="B25" s="210">
        <f t="shared" si="1"/>
        <v>14</v>
      </c>
      <c r="C25" s="106"/>
      <c r="D25" s="1"/>
      <c r="E25" s="3"/>
      <c r="F25" s="3">
        <v>0</v>
      </c>
      <c r="G25" s="4"/>
      <c r="H25" s="39">
        <f t="shared" si="2"/>
        <v>0</v>
      </c>
      <c r="I25" s="8"/>
    </row>
    <row r="26" spans="2:10" ht="15.6">
      <c r="B26" s="210">
        <f t="shared" si="1"/>
        <v>15</v>
      </c>
      <c r="C26" s="106"/>
      <c r="D26" s="1"/>
      <c r="E26" s="3"/>
      <c r="F26" s="3">
        <v>0</v>
      </c>
      <c r="G26" s="4"/>
      <c r="H26" s="39">
        <f t="shared" si="2"/>
        <v>0</v>
      </c>
      <c r="I26" s="8"/>
    </row>
    <row r="27" spans="2:10" ht="15.6">
      <c r="B27" s="210">
        <f t="shared" si="1"/>
        <v>16</v>
      </c>
      <c r="C27" s="106"/>
      <c r="D27" s="1"/>
      <c r="E27" s="3"/>
      <c r="F27" s="3">
        <v>0</v>
      </c>
      <c r="G27" s="4"/>
      <c r="H27" s="39">
        <f t="shared" si="2"/>
        <v>0</v>
      </c>
      <c r="I27" s="8"/>
    </row>
    <row r="28" spans="2:10" ht="15.6">
      <c r="B28" s="210">
        <f t="shared" si="1"/>
        <v>17</v>
      </c>
      <c r="C28" s="106"/>
      <c r="D28" s="1"/>
      <c r="E28" s="3"/>
      <c r="F28" s="3">
        <v>0</v>
      </c>
      <c r="G28" s="4"/>
      <c r="H28" s="39">
        <f t="shared" si="2"/>
        <v>0</v>
      </c>
      <c r="I28" s="8"/>
    </row>
    <row r="29" spans="2:10" ht="15.6">
      <c r="B29" s="210">
        <f t="shared" si="1"/>
        <v>18</v>
      </c>
      <c r="C29" s="106"/>
      <c r="D29" s="1"/>
      <c r="E29" s="3"/>
      <c r="F29" s="3">
        <v>0</v>
      </c>
      <c r="G29" s="4"/>
      <c r="H29" s="39">
        <f t="shared" si="2"/>
        <v>0</v>
      </c>
      <c r="I29" s="8"/>
    </row>
    <row r="30" spans="2:10" ht="15.6">
      <c r="B30" s="210">
        <f t="shared" si="1"/>
        <v>19</v>
      </c>
      <c r="C30" s="106"/>
      <c r="D30" s="1"/>
      <c r="E30" s="3"/>
      <c r="F30" s="3">
        <v>0</v>
      </c>
      <c r="G30" s="4"/>
      <c r="H30" s="39">
        <f t="shared" si="2"/>
        <v>0</v>
      </c>
      <c r="I30" s="8"/>
    </row>
    <row r="31" spans="2:10" ht="15.6">
      <c r="B31" s="210">
        <f t="shared" si="1"/>
        <v>20</v>
      </c>
      <c r="C31" s="106"/>
      <c r="D31" s="1"/>
      <c r="E31" s="3"/>
      <c r="F31" s="3">
        <v>0</v>
      </c>
      <c r="G31" s="4"/>
      <c r="H31" s="39">
        <f t="shared" si="2"/>
        <v>0</v>
      </c>
      <c r="I31" s="8"/>
    </row>
    <row r="32" spans="2:10" ht="15.6">
      <c r="B32" s="210">
        <f t="shared" si="1"/>
        <v>21</v>
      </c>
      <c r="C32" s="106"/>
      <c r="D32" s="1"/>
      <c r="E32" s="3"/>
      <c r="F32" s="3">
        <v>0</v>
      </c>
      <c r="G32" s="4"/>
      <c r="H32" s="39">
        <f t="shared" si="2"/>
        <v>0</v>
      </c>
      <c r="I32" s="8"/>
    </row>
    <row r="33" spans="2:9" ht="15.6">
      <c r="B33" s="210">
        <f t="shared" si="1"/>
        <v>22</v>
      </c>
      <c r="C33" s="106"/>
      <c r="D33" s="1"/>
      <c r="E33" s="3"/>
      <c r="F33" s="3">
        <v>0</v>
      </c>
      <c r="G33" s="4"/>
      <c r="H33" s="39">
        <f t="shared" si="2"/>
        <v>0</v>
      </c>
      <c r="I33" s="8"/>
    </row>
    <row r="34" spans="2:9" ht="15.6">
      <c r="B34" s="210">
        <f t="shared" si="1"/>
        <v>23</v>
      </c>
      <c r="C34" s="106"/>
      <c r="D34" s="1"/>
      <c r="E34" s="3"/>
      <c r="F34" s="3">
        <v>0</v>
      </c>
      <c r="G34" s="4"/>
      <c r="H34" s="39">
        <f t="shared" si="2"/>
        <v>0</v>
      </c>
      <c r="I34" s="8"/>
    </row>
    <row r="35" spans="2:9" ht="15.6">
      <c r="B35" s="210">
        <f t="shared" si="1"/>
        <v>24</v>
      </c>
      <c r="C35" s="106"/>
      <c r="D35" s="1"/>
      <c r="E35" s="3"/>
      <c r="F35" s="3">
        <v>0</v>
      </c>
      <c r="G35" s="4"/>
      <c r="H35" s="39">
        <f t="shared" si="2"/>
        <v>0</v>
      </c>
      <c r="I35" s="8"/>
    </row>
    <row r="36" spans="2:9" ht="15.6">
      <c r="B36" s="210">
        <f t="shared" si="1"/>
        <v>25</v>
      </c>
      <c r="C36" s="106"/>
      <c r="D36" s="1"/>
      <c r="E36" s="3"/>
      <c r="F36" s="3">
        <v>0</v>
      </c>
      <c r="G36" s="4"/>
      <c r="H36" s="39">
        <f t="shared" si="2"/>
        <v>0</v>
      </c>
      <c r="I36" s="8"/>
    </row>
    <row r="37" spans="2:9" ht="15.6">
      <c r="B37" s="211"/>
      <c r="C37" s="212"/>
      <c r="D37" s="212"/>
      <c r="E37" s="213"/>
      <c r="F37" s="213"/>
      <c r="G37" s="214" t="s">
        <v>102</v>
      </c>
      <c r="H37" s="39">
        <f>SUM(H12:H36)</f>
        <v>0</v>
      </c>
      <c r="I37" s="215"/>
    </row>
    <row r="38" spans="2:9" ht="15.6"/>
    <row r="40" spans="2:9" ht="15.6" hidden="1">
      <c r="B40" s="31"/>
      <c r="C40" s="23" t="str">
        <f>'Budget Summary'!C32</f>
        <v>NCFF Funds Requested</v>
      </c>
      <c r="D40" s="23">
        <f ca="1">SUMIF(C12:C37,'Budget Summary'!C32,H12:H36)</f>
        <v>0</v>
      </c>
    </row>
    <row r="41" spans="2:9" ht="15.6" hidden="1">
      <c r="B41" s="216"/>
      <c r="C41" s="23" t="str">
        <f>'Budget Summary'!G32</f>
        <v>Match Funds</v>
      </c>
      <c r="D41" s="23">
        <f ca="1">SUMIF(C12:C37,'Budget Summary'!G32,H12:H36)</f>
        <v>0</v>
      </c>
      <c r="E41" s="40"/>
      <c r="F41" s="40"/>
      <c r="G41" s="40"/>
      <c r="H41" s="40"/>
      <c r="I41" s="111"/>
    </row>
    <row r="42" spans="2:9" ht="15.6" hidden="1">
      <c r="B42" s="216"/>
      <c r="C42" s="23">
        <f>'Budget Summary'!E32</f>
        <v>0</v>
      </c>
      <c r="D42" s="23">
        <f ca="1">SUMIF(C12:C37,'Budget Summary'!E32,H12:H36)</f>
        <v>0</v>
      </c>
      <c r="E42" s="41"/>
      <c r="F42" s="41"/>
      <c r="G42" s="42"/>
      <c r="H42" s="42"/>
      <c r="I42" s="43"/>
    </row>
    <row r="43" spans="2:9" ht="15.6" hidden="1">
      <c r="B43" s="216"/>
      <c r="C43" s="23">
        <f>'Budget Summary'!F32</f>
        <v>0</v>
      </c>
      <c r="D43" s="23">
        <f>SUMIF(C12:C37,'Budget Summary'!F32,H12:H37)</f>
        <v>0</v>
      </c>
      <c r="E43" s="41"/>
      <c r="F43" s="41"/>
      <c r="G43" s="42"/>
      <c r="H43" s="42"/>
      <c r="I43" s="43"/>
    </row>
    <row r="44" spans="2:9" ht="15.6" hidden="1">
      <c r="B44" s="216"/>
      <c r="C44" s="23" t="e">
        <f>'Budget Summary'!#REF!</f>
        <v>#REF!</v>
      </c>
      <c r="D44" s="23">
        <f ca="1">SUMIF(C12:C37,'Budget Summary'!#REF!,H12:H36)</f>
        <v>0</v>
      </c>
      <c r="E44" s="41"/>
      <c r="F44" s="41"/>
      <c r="G44" s="42"/>
      <c r="H44" s="42"/>
      <c r="I44" s="43"/>
    </row>
    <row r="45" spans="2:9" ht="15.6">
      <c r="B45" s="216"/>
      <c r="C45" s="216"/>
      <c r="D45" s="113"/>
      <c r="E45" s="41"/>
      <c r="F45" s="41"/>
      <c r="G45" s="42"/>
      <c r="H45" s="42"/>
      <c r="I45" s="43"/>
    </row>
    <row r="46" spans="2:9" ht="15.6">
      <c r="B46" s="216"/>
      <c r="C46" s="216"/>
      <c r="D46" s="113"/>
      <c r="E46" s="41"/>
      <c r="F46" s="41"/>
      <c r="G46" s="42"/>
      <c r="H46" s="42"/>
      <c r="I46" s="43"/>
    </row>
    <row r="47" spans="2:9" ht="15.6">
      <c r="B47" s="216"/>
      <c r="C47" s="216"/>
      <c r="D47" s="113"/>
      <c r="E47" s="41"/>
      <c r="F47" s="41"/>
      <c r="G47" s="42"/>
      <c r="H47" s="42"/>
      <c r="I47" s="43"/>
    </row>
    <row r="48" spans="2:9" ht="15.6">
      <c r="E48" s="217"/>
      <c r="F48" s="217"/>
      <c r="G48" s="217"/>
      <c r="H48" s="217"/>
      <c r="I48" s="43"/>
    </row>
    <row r="51" spans="2:9" ht="15.6">
      <c r="B51" s="31"/>
      <c r="C51" s="31"/>
    </row>
    <row r="52" spans="2:9" ht="15.6">
      <c r="B52" s="216"/>
      <c r="C52" s="216"/>
      <c r="D52" s="31"/>
      <c r="E52" s="40"/>
      <c r="F52" s="40"/>
      <c r="G52" s="40"/>
      <c r="H52" s="40"/>
      <c r="I52" s="111"/>
    </row>
    <row r="53" spans="2:9" ht="15.6">
      <c r="B53" s="216"/>
      <c r="C53" s="216"/>
      <c r="D53" s="113"/>
      <c r="E53" s="41"/>
      <c r="F53" s="41"/>
      <c r="G53" s="42"/>
      <c r="H53" s="42"/>
      <c r="I53" s="43"/>
    </row>
    <row r="54" spans="2:9" ht="15.6">
      <c r="B54" s="216"/>
      <c r="C54" s="216"/>
      <c r="D54" s="113"/>
      <c r="E54" s="41"/>
      <c r="F54" s="41"/>
      <c r="G54" s="42"/>
      <c r="H54" s="42"/>
      <c r="I54" s="43"/>
    </row>
    <row r="55" spans="2:9" ht="15.6">
      <c r="B55" s="216"/>
      <c r="C55" s="216"/>
      <c r="D55" s="113"/>
      <c r="E55" s="41"/>
      <c r="F55" s="41"/>
      <c r="G55" s="42"/>
      <c r="H55" s="42"/>
      <c r="I55" s="43"/>
    </row>
    <row r="56" spans="2:9" ht="15.6">
      <c r="B56" s="216"/>
      <c r="C56" s="216"/>
      <c r="D56" s="113"/>
      <c r="E56" s="41"/>
      <c r="F56" s="41"/>
      <c r="G56" s="42"/>
      <c r="H56" s="42"/>
      <c r="I56" s="43"/>
    </row>
    <row r="57" spans="2:9" ht="15.6">
      <c r="B57" s="216"/>
      <c r="C57" s="216"/>
      <c r="D57" s="113"/>
      <c r="E57" s="41"/>
      <c r="F57" s="41"/>
      <c r="G57" s="42"/>
      <c r="H57" s="42"/>
      <c r="I57" s="43"/>
    </row>
    <row r="58" spans="2:9" ht="15.6">
      <c r="B58" s="216"/>
      <c r="C58" s="216"/>
      <c r="D58" s="113"/>
      <c r="E58" s="41"/>
      <c r="F58" s="41"/>
      <c r="G58" s="42"/>
      <c r="H58" s="42"/>
      <c r="I58" s="43"/>
    </row>
    <row r="59" spans="2:9" ht="15.6">
      <c r="B59" s="216"/>
      <c r="C59" s="216"/>
      <c r="D59" s="113"/>
      <c r="E59" s="41"/>
      <c r="F59" s="41"/>
      <c r="G59" s="42"/>
      <c r="H59" s="42"/>
      <c r="I59" s="43"/>
    </row>
    <row r="60" spans="2:9" ht="15.6">
      <c r="B60" s="216"/>
      <c r="C60" s="216"/>
      <c r="D60" s="113"/>
      <c r="E60" s="41"/>
      <c r="F60" s="41"/>
      <c r="G60" s="42"/>
      <c r="H60" s="42"/>
      <c r="I60" s="43"/>
    </row>
    <row r="61" spans="2:9" ht="15.6">
      <c r="B61" s="216"/>
      <c r="C61" s="216"/>
      <c r="D61" s="113"/>
      <c r="E61" s="41"/>
      <c r="F61" s="41"/>
      <c r="G61" s="42"/>
      <c r="H61" s="42"/>
      <c r="I61" s="43"/>
    </row>
    <row r="62" spans="2:9" ht="15.6">
      <c r="B62" s="216"/>
      <c r="C62" s="216"/>
      <c r="D62" s="113"/>
      <c r="E62" s="41"/>
      <c r="F62" s="41"/>
      <c r="G62" s="42"/>
      <c r="H62" s="42"/>
      <c r="I62" s="43"/>
    </row>
    <row r="63" spans="2:9" ht="15.6">
      <c r="E63" s="217"/>
      <c r="F63" s="217"/>
      <c r="G63" s="217"/>
      <c r="H63" s="217"/>
      <c r="I63" s="43"/>
    </row>
    <row r="66" spans="2:9" ht="15.6">
      <c r="B66" s="31"/>
      <c r="C66" s="31"/>
    </row>
    <row r="67" spans="2:9" ht="15.6">
      <c r="B67" s="216"/>
      <c r="C67" s="216"/>
      <c r="D67" s="31"/>
      <c r="E67" s="40"/>
      <c r="F67" s="40"/>
      <c r="G67" s="40"/>
      <c r="H67" s="40"/>
      <c r="I67" s="111"/>
    </row>
    <row r="68" spans="2:9" ht="15.6">
      <c r="B68" s="216"/>
      <c r="C68" s="216"/>
      <c r="D68" s="113"/>
      <c r="E68" s="41"/>
      <c r="F68" s="41"/>
      <c r="G68" s="42"/>
      <c r="H68" s="42"/>
      <c r="I68" s="43"/>
    </row>
    <row r="69" spans="2:9" ht="15.6">
      <c r="B69" s="216"/>
      <c r="C69" s="216"/>
      <c r="D69" s="113"/>
      <c r="E69" s="41"/>
      <c r="F69" s="41"/>
      <c r="G69" s="42"/>
      <c r="H69" s="42"/>
      <c r="I69" s="43"/>
    </row>
    <row r="70" spans="2:9" ht="15.6">
      <c r="B70" s="216"/>
      <c r="C70" s="216"/>
      <c r="D70" s="113"/>
      <c r="E70" s="41"/>
      <c r="F70" s="41"/>
      <c r="G70" s="42"/>
      <c r="H70" s="42"/>
      <c r="I70" s="43"/>
    </row>
    <row r="71" spans="2:9" ht="15.6">
      <c r="B71" s="216"/>
      <c r="C71" s="216"/>
      <c r="D71" s="113"/>
      <c r="E71" s="41"/>
      <c r="F71" s="41"/>
      <c r="G71" s="42"/>
      <c r="H71" s="42"/>
      <c r="I71" s="43"/>
    </row>
    <row r="72" spans="2:9" ht="15.6">
      <c r="B72" s="216"/>
      <c r="C72" s="216"/>
      <c r="D72" s="113"/>
      <c r="E72" s="41"/>
      <c r="F72" s="41"/>
      <c r="G72" s="42"/>
      <c r="H72" s="42"/>
      <c r="I72" s="43"/>
    </row>
    <row r="73" spans="2:9" ht="15.6">
      <c r="B73" s="216"/>
      <c r="C73" s="216"/>
      <c r="D73" s="113"/>
      <c r="E73" s="41"/>
      <c r="F73" s="41"/>
      <c r="G73" s="42"/>
      <c r="H73" s="42"/>
      <c r="I73" s="43"/>
    </row>
    <row r="74" spans="2:9" ht="15.6">
      <c r="B74" s="216"/>
      <c r="C74" s="216"/>
      <c r="D74" s="113"/>
      <c r="E74" s="41"/>
      <c r="F74" s="41"/>
      <c r="G74" s="42"/>
      <c r="H74" s="42"/>
      <c r="I74" s="43"/>
    </row>
    <row r="75" spans="2:9" ht="15.6">
      <c r="B75" s="216"/>
      <c r="C75" s="216"/>
      <c r="D75" s="113"/>
      <c r="E75" s="41"/>
      <c r="F75" s="41"/>
      <c r="G75" s="42"/>
      <c r="H75" s="42"/>
      <c r="I75" s="43"/>
    </row>
    <row r="76" spans="2:9" ht="15.6">
      <c r="B76" s="216"/>
      <c r="C76" s="216"/>
      <c r="D76" s="113"/>
      <c r="E76" s="41"/>
      <c r="F76" s="41"/>
      <c r="G76" s="42"/>
      <c r="H76" s="42"/>
      <c r="I76" s="43"/>
    </row>
    <row r="77" spans="2:9" ht="15.6">
      <c r="B77" s="216"/>
      <c r="C77" s="216"/>
      <c r="D77" s="113"/>
      <c r="E77" s="41"/>
      <c r="F77" s="41"/>
      <c r="G77" s="42"/>
      <c r="H77" s="42"/>
      <c r="I77" s="43"/>
    </row>
    <row r="78" spans="2:9" ht="15.6">
      <c r="E78" s="217"/>
      <c r="F78" s="217"/>
      <c r="G78" s="217"/>
      <c r="H78" s="217"/>
      <c r="I78" s="43"/>
    </row>
    <row r="81" spans="2:9" ht="15.6">
      <c r="B81" s="31"/>
      <c r="C81" s="31"/>
    </row>
    <row r="82" spans="2:9" ht="15.6">
      <c r="B82" s="216"/>
      <c r="C82" s="216"/>
      <c r="D82" s="31"/>
      <c r="E82" s="40"/>
      <c r="F82" s="40"/>
      <c r="G82" s="40"/>
      <c r="H82" s="40"/>
      <c r="I82" s="111"/>
    </row>
    <row r="83" spans="2:9" ht="15.6">
      <c r="B83" s="216"/>
      <c r="C83" s="216"/>
      <c r="D83" s="113"/>
      <c r="E83" s="41"/>
      <c r="F83" s="41"/>
      <c r="G83" s="42"/>
      <c r="H83" s="42"/>
      <c r="I83" s="43"/>
    </row>
    <row r="84" spans="2:9" ht="15.6">
      <c r="B84" s="216"/>
      <c r="C84" s="216"/>
      <c r="D84" s="113"/>
      <c r="E84" s="41"/>
      <c r="F84" s="41"/>
      <c r="G84" s="42"/>
      <c r="H84" s="42"/>
      <c r="I84" s="43"/>
    </row>
    <row r="85" spans="2:9" ht="15.6">
      <c r="B85" s="216"/>
      <c r="C85" s="216"/>
      <c r="D85" s="113"/>
      <c r="E85" s="41"/>
      <c r="F85" s="41"/>
      <c r="G85" s="42"/>
      <c r="H85" s="42"/>
      <c r="I85" s="43"/>
    </row>
    <row r="86" spans="2:9" ht="15.6">
      <c r="B86" s="216"/>
      <c r="C86" s="216"/>
      <c r="D86" s="113"/>
      <c r="E86" s="41"/>
      <c r="F86" s="41"/>
      <c r="G86" s="42"/>
      <c r="H86" s="42"/>
      <c r="I86" s="43"/>
    </row>
    <row r="87" spans="2:9" ht="15.6">
      <c r="B87" s="216"/>
      <c r="C87" s="216"/>
      <c r="D87" s="113"/>
      <c r="E87" s="41"/>
      <c r="F87" s="41"/>
      <c r="G87" s="42"/>
      <c r="H87" s="42"/>
      <c r="I87" s="43"/>
    </row>
    <row r="88" spans="2:9" ht="15.6">
      <c r="B88" s="216"/>
      <c r="C88" s="216"/>
      <c r="D88" s="113"/>
      <c r="E88" s="41"/>
      <c r="F88" s="41"/>
      <c r="G88" s="42"/>
      <c r="H88" s="42"/>
      <c r="I88" s="43"/>
    </row>
    <row r="89" spans="2:9" ht="15.6">
      <c r="B89" s="216"/>
      <c r="C89" s="216"/>
      <c r="D89" s="113"/>
      <c r="E89" s="41"/>
      <c r="F89" s="41"/>
      <c r="G89" s="42"/>
      <c r="H89" s="42"/>
      <c r="I89" s="43"/>
    </row>
    <row r="90" spans="2:9" ht="15.6">
      <c r="B90" s="216"/>
      <c r="C90" s="216"/>
      <c r="D90" s="113"/>
      <c r="E90" s="41"/>
      <c r="F90" s="41"/>
      <c r="G90" s="42"/>
      <c r="H90" s="42"/>
      <c r="I90" s="43"/>
    </row>
    <row r="91" spans="2:9" ht="15.6">
      <c r="B91" s="216"/>
      <c r="C91" s="216"/>
      <c r="D91" s="113"/>
      <c r="E91" s="41"/>
      <c r="F91" s="41"/>
      <c r="G91" s="42"/>
      <c r="H91" s="42"/>
      <c r="I91" s="43"/>
    </row>
    <row r="92" spans="2:9" ht="15.6">
      <c r="B92" s="216"/>
      <c r="C92" s="216"/>
      <c r="D92" s="113"/>
      <c r="E92" s="41"/>
      <c r="F92" s="41"/>
      <c r="G92" s="42"/>
      <c r="H92" s="42"/>
      <c r="I92" s="43"/>
    </row>
    <row r="93" spans="2:9" ht="15.6">
      <c r="E93" s="217"/>
      <c r="F93" s="217"/>
      <c r="G93" s="217"/>
      <c r="H93" s="217"/>
      <c r="I93" s="43"/>
    </row>
    <row r="96" spans="2:9" ht="15.6">
      <c r="B96" s="31"/>
      <c r="C96" s="31"/>
    </row>
    <row r="97" spans="2:9" ht="15.6">
      <c r="B97" s="216"/>
      <c r="C97" s="216"/>
      <c r="D97" s="31"/>
      <c r="E97" s="40"/>
      <c r="F97" s="40"/>
      <c r="G97" s="40"/>
      <c r="H97" s="40"/>
      <c r="I97" s="111"/>
    </row>
    <row r="98" spans="2:9" ht="15.6">
      <c r="B98" s="216"/>
      <c r="C98" s="216"/>
      <c r="D98" s="113"/>
      <c r="E98" s="41"/>
      <c r="F98" s="41"/>
      <c r="G98" s="42"/>
      <c r="H98" s="42"/>
      <c r="I98" s="43"/>
    </row>
    <row r="99" spans="2:9" ht="15.6">
      <c r="B99" s="216"/>
      <c r="C99" s="216"/>
      <c r="D99" s="113"/>
      <c r="E99" s="41"/>
      <c r="F99" s="41"/>
      <c r="G99" s="42"/>
      <c r="H99" s="42"/>
      <c r="I99" s="43"/>
    </row>
    <row r="100" spans="2:9" ht="15.6">
      <c r="B100" s="216"/>
      <c r="C100" s="216"/>
      <c r="D100" s="113"/>
      <c r="E100" s="41"/>
      <c r="F100" s="41"/>
      <c r="G100" s="42"/>
      <c r="H100" s="42"/>
      <c r="I100" s="43"/>
    </row>
    <row r="101" spans="2:9" ht="15.6">
      <c r="B101" s="216"/>
      <c r="C101" s="216"/>
      <c r="D101" s="113"/>
      <c r="E101" s="41"/>
      <c r="F101" s="41"/>
      <c r="G101" s="42"/>
      <c r="H101" s="42"/>
      <c r="I101" s="43"/>
    </row>
    <row r="102" spans="2:9" ht="15.6">
      <c r="B102" s="216"/>
      <c r="C102" s="216"/>
      <c r="D102" s="113"/>
      <c r="E102" s="41"/>
      <c r="F102" s="41"/>
      <c r="G102" s="42"/>
      <c r="H102" s="42"/>
      <c r="I102" s="43"/>
    </row>
    <row r="103" spans="2:9" ht="15.6">
      <c r="B103" s="216"/>
      <c r="C103" s="216"/>
      <c r="D103" s="113"/>
      <c r="E103" s="41"/>
      <c r="F103" s="41"/>
      <c r="G103" s="42"/>
      <c r="H103" s="42"/>
      <c r="I103" s="43"/>
    </row>
    <row r="104" spans="2:9" ht="15.6">
      <c r="B104" s="216"/>
      <c r="C104" s="216"/>
      <c r="D104" s="113"/>
      <c r="E104" s="41"/>
      <c r="F104" s="41"/>
      <c r="G104" s="42"/>
      <c r="H104" s="42"/>
      <c r="I104" s="43"/>
    </row>
    <row r="105" spans="2:9" ht="15.6">
      <c r="B105" s="216"/>
      <c r="C105" s="216"/>
      <c r="D105" s="113"/>
      <c r="E105" s="41"/>
      <c r="F105" s="41"/>
      <c r="G105" s="42"/>
      <c r="H105" s="42"/>
      <c r="I105" s="43"/>
    </row>
    <row r="106" spans="2:9" ht="15.6">
      <c r="B106" s="216"/>
      <c r="C106" s="216"/>
      <c r="D106" s="113"/>
      <c r="E106" s="41"/>
      <c r="F106" s="41"/>
      <c r="G106" s="42"/>
      <c r="H106" s="42"/>
      <c r="I106" s="43"/>
    </row>
    <row r="107" spans="2:9" ht="15.6">
      <c r="B107" s="216"/>
      <c r="C107" s="216"/>
      <c r="D107" s="113"/>
      <c r="E107" s="41"/>
      <c r="F107" s="41"/>
      <c r="G107" s="42"/>
      <c r="H107" s="42"/>
      <c r="I107" s="43"/>
    </row>
    <row r="108" spans="2:9" ht="15.6">
      <c r="E108" s="217"/>
      <c r="F108" s="217"/>
      <c r="G108" s="217"/>
      <c r="H108" s="217"/>
      <c r="I108" s="43"/>
    </row>
    <row r="111" spans="2:9" ht="15.6">
      <c r="B111" s="31"/>
      <c r="C111" s="31"/>
    </row>
    <row r="112" spans="2:9" ht="15.6">
      <c r="B112" s="216"/>
      <c r="C112" s="216"/>
      <c r="D112" s="31"/>
      <c r="E112" s="40"/>
      <c r="F112" s="40"/>
      <c r="G112" s="40"/>
      <c r="H112" s="40"/>
      <c r="I112" s="111"/>
    </row>
    <row r="113" spans="2:9" ht="15.6">
      <c r="B113" s="216"/>
      <c r="C113" s="216"/>
      <c r="D113" s="113"/>
      <c r="E113" s="41"/>
      <c r="F113" s="41"/>
      <c r="G113" s="42"/>
      <c r="H113" s="42"/>
      <c r="I113" s="43"/>
    </row>
    <row r="114" spans="2:9" ht="15.6">
      <c r="B114" s="216"/>
      <c r="C114" s="216"/>
      <c r="D114" s="113"/>
      <c r="E114" s="41"/>
      <c r="F114" s="41"/>
      <c r="G114" s="42"/>
      <c r="H114" s="42"/>
      <c r="I114" s="43"/>
    </row>
    <row r="115" spans="2:9" ht="15.6">
      <c r="B115" s="216"/>
      <c r="C115" s="216"/>
      <c r="D115" s="113"/>
      <c r="E115" s="41"/>
      <c r="F115" s="41"/>
      <c r="G115" s="42"/>
      <c r="H115" s="42"/>
      <c r="I115" s="43"/>
    </row>
    <row r="116" spans="2:9" ht="15.6">
      <c r="B116" s="216"/>
      <c r="C116" s="216"/>
      <c r="D116" s="113"/>
      <c r="E116" s="41"/>
      <c r="F116" s="41"/>
      <c r="G116" s="42"/>
      <c r="H116" s="42"/>
      <c r="I116" s="43"/>
    </row>
    <row r="117" spans="2:9" ht="15.6">
      <c r="B117" s="216"/>
      <c r="C117" s="216"/>
      <c r="D117" s="113"/>
      <c r="E117" s="41"/>
      <c r="F117" s="41"/>
      <c r="G117" s="42"/>
      <c r="H117" s="42"/>
      <c r="I117" s="43"/>
    </row>
    <row r="118" spans="2:9" ht="15.6">
      <c r="B118" s="216"/>
      <c r="C118" s="216"/>
      <c r="D118" s="113"/>
      <c r="E118" s="41"/>
      <c r="F118" s="41"/>
      <c r="G118" s="42"/>
      <c r="H118" s="42"/>
      <c r="I118" s="43"/>
    </row>
    <row r="119" spans="2:9" ht="15.6">
      <c r="B119" s="216"/>
      <c r="C119" s="216"/>
      <c r="D119" s="113"/>
      <c r="E119" s="41"/>
      <c r="F119" s="41"/>
      <c r="G119" s="42"/>
      <c r="H119" s="42"/>
      <c r="I119" s="43"/>
    </row>
    <row r="120" spans="2:9" ht="15.6">
      <c r="B120" s="216"/>
      <c r="C120" s="216"/>
      <c r="D120" s="113"/>
      <c r="E120" s="41"/>
      <c r="F120" s="41"/>
      <c r="G120" s="42"/>
      <c r="H120" s="42"/>
      <c r="I120" s="43"/>
    </row>
    <row r="121" spans="2:9" ht="15.6">
      <c r="B121" s="216"/>
      <c r="C121" s="216"/>
      <c r="D121" s="113"/>
      <c r="E121" s="41"/>
      <c r="F121" s="41"/>
      <c r="G121" s="42"/>
      <c r="H121" s="42"/>
      <c r="I121" s="43"/>
    </row>
    <row r="122" spans="2:9" ht="15.6">
      <c r="B122" s="216"/>
      <c r="C122" s="216"/>
      <c r="D122" s="113"/>
      <c r="E122" s="41"/>
      <c r="F122" s="41"/>
      <c r="G122" s="42"/>
      <c r="H122" s="42"/>
      <c r="I122" s="43"/>
    </row>
    <row r="123" spans="2:9" ht="15.6">
      <c r="E123" s="217"/>
      <c r="F123" s="217"/>
      <c r="G123" s="217"/>
      <c r="H123" s="217"/>
      <c r="I123" s="43"/>
    </row>
    <row r="126" spans="2:9" ht="15.6">
      <c r="B126" s="31"/>
      <c r="C126" s="31"/>
    </row>
    <row r="127" spans="2:9" ht="15.6">
      <c r="B127" s="216"/>
      <c r="C127" s="216"/>
      <c r="D127" s="31"/>
      <c r="E127" s="40"/>
      <c r="F127" s="40"/>
      <c r="G127" s="40"/>
      <c r="H127" s="40"/>
      <c r="I127" s="111"/>
    </row>
    <row r="128" spans="2:9" ht="15.6">
      <c r="B128" s="216"/>
      <c r="C128" s="216"/>
      <c r="D128" s="113"/>
      <c r="E128" s="41"/>
      <c r="F128" s="41"/>
      <c r="G128" s="42"/>
      <c r="H128" s="42"/>
      <c r="I128" s="43"/>
    </row>
    <row r="129" spans="2:9" ht="15.6">
      <c r="B129" s="216"/>
      <c r="C129" s="216"/>
      <c r="D129" s="113"/>
      <c r="E129" s="41"/>
      <c r="F129" s="41"/>
      <c r="G129" s="42"/>
      <c r="H129" s="42"/>
      <c r="I129" s="43"/>
    </row>
    <row r="130" spans="2:9" ht="15.6">
      <c r="B130" s="216"/>
      <c r="C130" s="216"/>
      <c r="D130" s="113"/>
      <c r="E130" s="41"/>
      <c r="F130" s="41"/>
      <c r="G130" s="42"/>
      <c r="H130" s="42"/>
      <c r="I130" s="43"/>
    </row>
    <row r="131" spans="2:9" ht="15.6">
      <c r="B131" s="216"/>
      <c r="C131" s="216"/>
      <c r="D131" s="113"/>
      <c r="E131" s="41"/>
      <c r="F131" s="41"/>
      <c r="G131" s="42"/>
      <c r="H131" s="42"/>
      <c r="I131" s="43"/>
    </row>
    <row r="132" spans="2:9" ht="15.6">
      <c r="B132" s="216"/>
      <c r="C132" s="216"/>
      <c r="D132" s="113"/>
      <c r="E132" s="41"/>
      <c r="F132" s="41"/>
      <c r="G132" s="42"/>
      <c r="H132" s="42"/>
      <c r="I132" s="43"/>
    </row>
    <row r="133" spans="2:9" ht="15.6">
      <c r="B133" s="216"/>
      <c r="C133" s="216"/>
      <c r="D133" s="113"/>
      <c r="E133" s="41"/>
      <c r="F133" s="41"/>
      <c r="G133" s="42"/>
      <c r="H133" s="42"/>
      <c r="I133" s="43"/>
    </row>
    <row r="134" spans="2:9" ht="15.6">
      <c r="B134" s="216"/>
      <c r="C134" s="216"/>
      <c r="D134" s="113"/>
      <c r="E134" s="41"/>
      <c r="F134" s="41"/>
      <c r="G134" s="42"/>
      <c r="H134" s="42"/>
      <c r="I134" s="43"/>
    </row>
    <row r="135" spans="2:9" ht="15.6">
      <c r="B135" s="216"/>
      <c r="C135" s="216"/>
      <c r="D135" s="113"/>
      <c r="E135" s="41"/>
      <c r="F135" s="41"/>
      <c r="G135" s="42"/>
      <c r="H135" s="42"/>
      <c r="I135" s="43"/>
    </row>
    <row r="136" spans="2:9" ht="15.6">
      <c r="B136" s="216"/>
      <c r="C136" s="216"/>
      <c r="D136" s="113"/>
      <c r="E136" s="41"/>
      <c r="F136" s="41"/>
      <c r="G136" s="42"/>
      <c r="H136" s="42"/>
      <c r="I136" s="43"/>
    </row>
    <row r="137" spans="2:9" ht="15.6">
      <c r="B137" s="216"/>
      <c r="C137" s="216"/>
      <c r="D137" s="113"/>
      <c r="E137" s="41"/>
      <c r="F137" s="41"/>
      <c r="G137" s="42"/>
      <c r="H137" s="42"/>
      <c r="I137" s="43"/>
    </row>
    <row r="138" spans="2:9" ht="15.6">
      <c r="E138" s="217"/>
      <c r="F138" s="217"/>
      <c r="G138" s="217"/>
      <c r="H138" s="217"/>
      <c r="I138" s="43"/>
    </row>
    <row r="141" spans="2:9" ht="15.6">
      <c r="B141" s="31"/>
      <c r="C141" s="31"/>
    </row>
    <row r="142" spans="2:9" ht="15.6">
      <c r="B142" s="216"/>
      <c r="C142" s="216"/>
      <c r="D142" s="31"/>
      <c r="E142" s="40"/>
      <c r="F142" s="40"/>
      <c r="G142" s="40"/>
      <c r="H142" s="40"/>
      <c r="I142" s="111"/>
    </row>
    <row r="143" spans="2:9" ht="15.6">
      <c r="B143" s="216"/>
      <c r="C143" s="216"/>
      <c r="D143" s="113"/>
      <c r="E143" s="41"/>
      <c r="F143" s="41"/>
      <c r="G143" s="42"/>
      <c r="H143" s="42"/>
      <c r="I143" s="43"/>
    </row>
    <row r="144" spans="2:9" ht="15.6">
      <c r="B144" s="216"/>
      <c r="C144" s="216"/>
      <c r="D144" s="113"/>
      <c r="E144" s="41"/>
      <c r="F144" s="41"/>
      <c r="G144" s="42"/>
      <c r="H144" s="42"/>
      <c r="I144" s="43"/>
    </row>
    <row r="145" spans="2:9" ht="15.6">
      <c r="B145" s="216"/>
      <c r="C145" s="216"/>
      <c r="D145" s="113"/>
      <c r="E145" s="41"/>
      <c r="F145" s="41"/>
      <c r="G145" s="42"/>
      <c r="H145" s="42"/>
      <c r="I145" s="43"/>
    </row>
    <row r="146" spans="2:9" ht="15.6">
      <c r="B146" s="216"/>
      <c r="C146" s="216"/>
      <c r="D146" s="113"/>
      <c r="E146" s="41"/>
      <c r="F146" s="41"/>
      <c r="G146" s="42"/>
      <c r="H146" s="42"/>
      <c r="I146" s="43"/>
    </row>
    <row r="147" spans="2:9" ht="15.6">
      <c r="B147" s="216"/>
      <c r="C147" s="216"/>
      <c r="D147" s="113"/>
      <c r="E147" s="41"/>
      <c r="F147" s="41"/>
      <c r="G147" s="42"/>
      <c r="H147" s="42"/>
      <c r="I147" s="43"/>
    </row>
    <row r="148" spans="2:9" ht="15.6">
      <c r="B148" s="216"/>
      <c r="C148" s="216"/>
      <c r="D148" s="113"/>
      <c r="E148" s="41"/>
      <c r="F148" s="41"/>
      <c r="G148" s="42"/>
      <c r="H148" s="42"/>
      <c r="I148" s="43"/>
    </row>
    <row r="149" spans="2:9" ht="15.6">
      <c r="B149" s="216"/>
      <c r="C149" s="216"/>
      <c r="D149" s="113"/>
      <c r="E149" s="41"/>
      <c r="F149" s="41"/>
      <c r="G149" s="42"/>
      <c r="H149" s="42"/>
      <c r="I149" s="43"/>
    </row>
    <row r="150" spans="2:9" ht="15.6">
      <c r="B150" s="216"/>
      <c r="C150" s="216"/>
      <c r="D150" s="113"/>
      <c r="E150" s="41"/>
      <c r="F150" s="41"/>
      <c r="G150" s="42"/>
      <c r="H150" s="42"/>
      <c r="I150" s="43"/>
    </row>
    <row r="151" spans="2:9" ht="15.6">
      <c r="B151" s="216"/>
      <c r="C151" s="216"/>
      <c r="D151" s="113"/>
      <c r="E151" s="41"/>
      <c r="F151" s="41"/>
      <c r="G151" s="42"/>
      <c r="H151" s="42"/>
      <c r="I151" s="43"/>
    </row>
    <row r="152" spans="2:9" ht="15.6">
      <c r="B152" s="216"/>
      <c r="C152" s="216"/>
      <c r="D152" s="113"/>
      <c r="E152" s="41"/>
      <c r="F152" s="41"/>
      <c r="G152" s="42"/>
      <c r="H152" s="42"/>
      <c r="I152" s="43"/>
    </row>
    <row r="153" spans="2:9" ht="15.6">
      <c r="E153" s="217"/>
      <c r="F153" s="217"/>
      <c r="G153" s="217"/>
      <c r="H153" s="217"/>
      <c r="I153" s="43"/>
    </row>
  </sheetData>
  <sheetProtection algorithmName="SHA-512" hashValue="ShGXBRcYQen0HFq/AzGFmCjyxubvHZohH6HGwTF4CyUQnfBLGa1mDAz6haUmEwPI50V1FzJhqjFRl9pR+H9u3g==" saltValue="8du+/fAITaTD6baeyggZQw==" spinCount="100000" sheet="1" objects="1" scenarios="1"/>
  <protectedRanges>
    <protectedRange sqref="E143:H152 E53:H62 E68:H77 E83:H92 E98:H107 E113:H122 E128:H137 E8:G9 E42:H47 E12:G36" name="Range1"/>
  </protectedRanges>
  <mergeCells count="3">
    <mergeCell ref="B9:I9"/>
    <mergeCell ref="B2:I5"/>
    <mergeCell ref="B1:I1"/>
  </mergeCells>
  <dataValidations xWindow="706" yWindow="812" count="5">
    <dataValidation operator="greaterThanOrEqual" allowBlank="1" showInputMessage="1" showErrorMessage="1" error="Cost per unit" prompt="Cost per unit" sqref="E53:E62 F8:F9 E83:E92 E68:E77 E98:E107 E113:E122 E128:E137 E143:E152 E42:E47 F12:F36" xr:uid="{CC3B7270-E9C7-441A-8C9F-6BE31F9C2E55}"/>
    <dataValidation operator="greaterThanOrEqual" allowBlank="1" showInputMessage="1" showErrorMessage="1" error="Cost per unit" prompt="Enter # of items needed." sqref="G12:G36 G83:G92 G53:G62 G68:G77 G98:G107 G113:G122 G128:G137 G143:G152 G8:G9 G42:G47" xr:uid="{ADE808CF-A827-4016-B686-3CDEA5523513}"/>
    <dataValidation operator="greaterThanOrEqual" allowBlank="1" showInputMessage="1" showErrorMessage="1" error="Cost per unit" prompt="Enter length of time that item will be needed. " sqref="H83:H92 H53:H62 H68:H77 H98:H107 H113:H122 H128:H137 H143:H152 H42:H47" xr:uid="{00994AB4-CD66-4816-B616-4A131AC45882}"/>
    <dataValidation type="list" operator="greaterThanOrEqual" allowBlank="1" showInputMessage="1" showErrorMessage="1" error="Cost per unit" sqref="E9 F42:F47 F83:F92 F143:F152 F128:F137 F113:F122 F98:F107 F68:F77 F53:F62" xr:uid="{05DE7818-A721-4EB6-94A3-763101CCDA3C}">
      <formula1>$J$13:$J$16</formula1>
    </dataValidation>
    <dataValidation type="list" operator="greaterThanOrEqual" allowBlank="1" showInputMessage="1" showErrorMessage="1" error="Cost per unit" sqref="E12:E36 E8" xr:uid="{71B36410-EF30-481D-BA6E-88FC49FD54FF}">
      <formula1>$J$12:$J$17</formula1>
    </dataValidation>
  </dataValidations>
  <pageMargins left="0.25" right="0.25" top="0.75" bottom="0.75" header="0.3" footer="0.3"/>
  <pageSetup scale="62" orientation="landscape" r:id="rId1"/>
  <headerFooter scaleWithDoc="0">
    <oddHeader>&amp;CAttachment A</oddHeader>
  </headerFooter>
  <colBreaks count="1" manualBreakCount="1">
    <brk id="10" max="1048575" man="1"/>
  </colBreaks>
  <extLst>
    <ext xmlns:x14="http://schemas.microsoft.com/office/spreadsheetml/2009/9/main" uri="{CCE6A557-97BC-4b89-ADB6-D9C93CAAB3DF}">
      <x14:dataValidations xmlns:xm="http://schemas.microsoft.com/office/excel/2006/main" xWindow="706" yWindow="812" count="1">
        <x14:dataValidation type="list" allowBlank="1" showInputMessage="1" showErrorMessage="1" xr:uid="{D25C33AE-BB92-4447-8AE2-86F5A57BB391}">
          <x14:formula1>
            <xm:f>'Budget Summary'!$C$32:$G$32</xm:f>
          </x14:formula1>
          <xm:sqref>C12:C36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67BCF-F168-432B-AD55-A46A2E89D3D5}">
  <sheetPr>
    <tabColor rgb="FFA9D08E"/>
    <pageSetUpPr fitToPage="1"/>
  </sheetPr>
  <dimension ref="A1:Q42"/>
  <sheetViews>
    <sheetView showGridLines="0" topLeftCell="A9" zoomScale="70" zoomScaleNormal="70" workbookViewId="0">
      <selection activeCell="G14" sqref="G14"/>
    </sheetView>
  </sheetViews>
  <sheetFormatPr defaultColWidth="9.140625" defaultRowHeight="15.6"/>
  <cols>
    <col min="1" max="1" width="2.42578125" style="23" customWidth="1"/>
    <col min="2" max="2" width="7.5703125" style="23" bestFit="1" customWidth="1"/>
    <col min="3" max="3" width="21.7109375" style="23" customWidth="1"/>
    <col min="4" max="4" width="25.5703125" style="23" customWidth="1"/>
    <col min="5" max="5" width="45.140625" style="110" customWidth="1"/>
    <col min="6" max="6" width="11.140625" style="110" bestFit="1" customWidth="1"/>
    <col min="7" max="7" width="12.7109375" style="23" customWidth="1"/>
    <col min="8" max="8" width="12.85546875" style="23" bestFit="1" customWidth="1"/>
    <col min="9" max="9" width="16.85546875" style="23" customWidth="1"/>
    <col min="10" max="10" width="17.7109375" style="23" customWidth="1"/>
    <col min="11" max="11" width="43.140625" style="23" customWidth="1"/>
    <col min="12" max="12" width="2.28515625" style="23" customWidth="1"/>
    <col min="13" max="13" width="9.7109375" style="20" bestFit="1" customWidth="1"/>
    <col min="14" max="14" width="9.140625" style="20" bestFit="1" customWidth="1"/>
    <col min="15" max="15" width="9" style="20" bestFit="1" customWidth="1"/>
    <col min="16" max="16" width="15.7109375" style="20" customWidth="1"/>
    <col min="17" max="17" width="75.7109375" style="227" customWidth="1"/>
    <col min="18" max="16384" width="9.140625" style="23"/>
  </cols>
  <sheetData>
    <row r="1" spans="1:17" ht="12.6" customHeight="1">
      <c r="A1" s="21"/>
      <c r="B1" s="109"/>
      <c r="C1" s="109"/>
      <c r="D1" s="109"/>
      <c r="E1" s="109"/>
      <c r="F1" s="109"/>
      <c r="G1" s="109"/>
      <c r="H1" s="109"/>
      <c r="I1" s="109"/>
      <c r="J1" s="109"/>
      <c r="K1" s="109"/>
      <c r="L1" s="21"/>
      <c r="M1" s="112"/>
      <c r="N1" s="112"/>
      <c r="O1" s="112"/>
      <c r="P1" s="112"/>
      <c r="Q1" s="23"/>
    </row>
    <row r="2" spans="1:17" ht="15" customHeight="1">
      <c r="A2" s="24"/>
      <c r="B2" s="421" t="s">
        <v>103</v>
      </c>
      <c r="C2" s="422"/>
      <c r="D2" s="422"/>
      <c r="E2" s="422"/>
      <c r="F2" s="422"/>
      <c r="G2" s="422"/>
      <c r="H2" s="422"/>
      <c r="I2" s="422"/>
      <c r="J2" s="422"/>
      <c r="K2" s="423"/>
      <c r="L2" s="24"/>
      <c r="Q2" s="23"/>
    </row>
    <row r="3" spans="1:17">
      <c r="A3" s="24"/>
      <c r="B3" s="424"/>
      <c r="C3" s="416"/>
      <c r="D3" s="416"/>
      <c r="E3" s="416"/>
      <c r="F3" s="416"/>
      <c r="G3" s="416"/>
      <c r="H3" s="416"/>
      <c r="I3" s="416"/>
      <c r="J3" s="416"/>
      <c r="K3" s="425"/>
      <c r="L3" s="24"/>
      <c r="Q3" s="23"/>
    </row>
    <row r="4" spans="1:17">
      <c r="A4" s="24"/>
      <c r="B4" s="424"/>
      <c r="C4" s="416"/>
      <c r="D4" s="416"/>
      <c r="E4" s="416"/>
      <c r="F4" s="416"/>
      <c r="G4" s="416"/>
      <c r="H4" s="416"/>
      <c r="I4" s="416"/>
      <c r="J4" s="416"/>
      <c r="K4" s="425"/>
      <c r="L4" s="24"/>
      <c r="Q4" s="23"/>
    </row>
    <row r="5" spans="1:17" ht="27.75" customHeight="1">
      <c r="A5" s="24"/>
      <c r="B5" s="424"/>
      <c r="C5" s="416"/>
      <c r="D5" s="416"/>
      <c r="E5" s="416"/>
      <c r="F5" s="416"/>
      <c r="G5" s="416"/>
      <c r="H5" s="416"/>
      <c r="I5" s="416"/>
      <c r="J5" s="416"/>
      <c r="K5" s="425"/>
      <c r="L5" s="24"/>
      <c r="Q5" s="23"/>
    </row>
    <row r="6" spans="1:17" ht="21">
      <c r="A6" s="24"/>
      <c r="B6" s="119" t="s">
        <v>51</v>
      </c>
      <c r="C6" s="120"/>
      <c r="D6" s="121"/>
      <c r="E6" s="121"/>
      <c r="F6" s="121"/>
      <c r="G6" s="121"/>
      <c r="H6" s="121"/>
      <c r="I6" s="121"/>
      <c r="J6" s="121"/>
      <c r="K6" s="124"/>
      <c r="L6" s="24"/>
      <c r="Q6" s="23"/>
    </row>
    <row r="7" spans="1:17" ht="96" customHeight="1">
      <c r="A7" s="24"/>
      <c r="B7" s="218" t="s">
        <v>54</v>
      </c>
      <c r="C7" s="159" t="s">
        <v>55</v>
      </c>
      <c r="D7" s="159" t="s">
        <v>104</v>
      </c>
      <c r="E7" s="167" t="s">
        <v>105</v>
      </c>
      <c r="F7" s="159" t="s">
        <v>106</v>
      </c>
      <c r="G7" s="159" t="s">
        <v>107</v>
      </c>
      <c r="H7" s="159" t="s">
        <v>108</v>
      </c>
      <c r="I7" s="159" t="s">
        <v>109</v>
      </c>
      <c r="J7" s="159" t="s">
        <v>110</v>
      </c>
      <c r="K7" s="219" t="s">
        <v>111</v>
      </c>
      <c r="L7" s="24"/>
      <c r="Q7" s="23"/>
    </row>
    <row r="8" spans="1:17" ht="30.95">
      <c r="A8" s="24"/>
      <c r="B8" s="218">
        <v>1</v>
      </c>
      <c r="C8" s="220" t="s">
        <v>67</v>
      </c>
      <c r="D8" s="220" t="s">
        <v>68</v>
      </c>
      <c r="E8" s="220" t="s">
        <v>112</v>
      </c>
      <c r="F8" s="221">
        <v>100</v>
      </c>
      <c r="G8" s="44">
        <v>0.65500000000000003</v>
      </c>
      <c r="H8" s="96">
        <f>F8*G8</f>
        <v>65.5</v>
      </c>
      <c r="I8" s="222">
        <v>200</v>
      </c>
      <c r="J8" s="96">
        <f>I8+H8</f>
        <v>265.5</v>
      </c>
      <c r="K8" s="223" t="s">
        <v>113</v>
      </c>
      <c r="L8" s="24"/>
      <c r="Q8" s="23"/>
    </row>
    <row r="9" spans="1:17" ht="62.1">
      <c r="A9" s="24"/>
      <c r="B9" s="188">
        <v>2</v>
      </c>
      <c r="C9" s="220" t="s">
        <v>67</v>
      </c>
      <c r="D9" s="224" t="s">
        <v>72</v>
      </c>
      <c r="E9" s="224" t="s">
        <v>114</v>
      </c>
      <c r="F9" s="225">
        <v>750</v>
      </c>
      <c r="G9" s="45">
        <v>0.65500000000000003</v>
      </c>
      <c r="H9" s="97">
        <f t="shared" ref="H9" si="0">F9*G9</f>
        <v>491.25</v>
      </c>
      <c r="I9" s="222">
        <v>0</v>
      </c>
      <c r="J9" s="97">
        <f>I9+H9</f>
        <v>491.25</v>
      </c>
      <c r="K9" s="226" t="s">
        <v>115</v>
      </c>
      <c r="L9" s="24"/>
      <c r="Q9" s="23"/>
    </row>
    <row r="10" spans="1:17" ht="12.6" customHeight="1">
      <c r="A10" s="24"/>
      <c r="B10" s="109"/>
      <c r="C10" s="109"/>
      <c r="D10" s="109"/>
      <c r="E10" s="109"/>
      <c r="F10" s="109"/>
      <c r="G10" s="109"/>
      <c r="H10" s="109"/>
      <c r="I10" s="109"/>
      <c r="J10" s="109"/>
      <c r="K10" s="109"/>
      <c r="L10" s="24"/>
      <c r="Q10" s="23"/>
    </row>
    <row r="11" spans="1:17">
      <c r="E11" s="23"/>
      <c r="F11" s="23"/>
      <c r="J11" s="227"/>
      <c r="Q11" s="23"/>
    </row>
    <row r="12" spans="1:17" ht="96" customHeight="1">
      <c r="B12" s="169" t="s">
        <v>54</v>
      </c>
      <c r="C12" s="159" t="s">
        <v>55</v>
      </c>
      <c r="D12" s="159" t="s">
        <v>116</v>
      </c>
      <c r="E12" s="167" t="s">
        <v>105</v>
      </c>
      <c r="F12" s="159" t="s">
        <v>106</v>
      </c>
      <c r="G12" s="159" t="s">
        <v>107</v>
      </c>
      <c r="H12" s="159" t="s">
        <v>117</v>
      </c>
      <c r="I12" s="159" t="s">
        <v>109</v>
      </c>
      <c r="J12" s="159" t="s">
        <v>110</v>
      </c>
      <c r="K12" s="228" t="s">
        <v>111</v>
      </c>
      <c r="Q12" s="23"/>
    </row>
    <row r="13" spans="1:17">
      <c r="B13" s="169">
        <v>1</v>
      </c>
      <c r="C13" s="105"/>
      <c r="D13" s="5"/>
      <c r="E13" s="5"/>
      <c r="F13" s="70"/>
      <c r="G13" s="7">
        <v>0</v>
      </c>
      <c r="H13" s="47">
        <f>F13*G13</f>
        <v>0</v>
      </c>
      <c r="I13" s="7">
        <v>0</v>
      </c>
      <c r="J13" s="65">
        <f>I13+H13</f>
        <v>0</v>
      </c>
      <c r="K13" s="6"/>
      <c r="Q13" s="23"/>
    </row>
    <row r="14" spans="1:17">
      <c r="B14" s="169">
        <f>B13+1</f>
        <v>2</v>
      </c>
      <c r="C14" s="105"/>
      <c r="D14" s="5"/>
      <c r="E14" s="5"/>
      <c r="F14" s="70"/>
      <c r="G14" s="7">
        <v>0</v>
      </c>
      <c r="H14" s="47">
        <f t="shared" ref="H14:H32" si="1">F14*G14</f>
        <v>0</v>
      </c>
      <c r="I14" s="7">
        <v>0</v>
      </c>
      <c r="J14" s="65">
        <f t="shared" ref="J14:J32" si="2">I14+H14</f>
        <v>0</v>
      </c>
      <c r="K14" s="6"/>
      <c r="Q14" s="23"/>
    </row>
    <row r="15" spans="1:17">
      <c r="B15" s="169">
        <f t="shared" ref="B15:B32" si="3">B14+1</f>
        <v>3</v>
      </c>
      <c r="C15" s="105"/>
      <c r="D15" s="5"/>
      <c r="E15" s="5"/>
      <c r="F15" s="70"/>
      <c r="G15" s="7">
        <v>0</v>
      </c>
      <c r="H15" s="47">
        <f t="shared" si="1"/>
        <v>0</v>
      </c>
      <c r="I15" s="7">
        <v>0</v>
      </c>
      <c r="J15" s="65">
        <f t="shared" si="2"/>
        <v>0</v>
      </c>
      <c r="K15" s="6"/>
      <c r="Q15" s="23"/>
    </row>
    <row r="16" spans="1:17">
      <c r="B16" s="169">
        <f t="shared" si="3"/>
        <v>4</v>
      </c>
      <c r="C16" s="105"/>
      <c r="D16" s="5"/>
      <c r="E16" s="5"/>
      <c r="F16" s="70"/>
      <c r="G16" s="7">
        <v>0</v>
      </c>
      <c r="H16" s="47">
        <f t="shared" si="1"/>
        <v>0</v>
      </c>
      <c r="I16" s="7">
        <v>0</v>
      </c>
      <c r="J16" s="65">
        <f t="shared" si="2"/>
        <v>0</v>
      </c>
      <c r="K16" s="6"/>
      <c r="Q16" s="23"/>
    </row>
    <row r="17" spans="2:17">
      <c r="B17" s="169">
        <f t="shared" si="3"/>
        <v>5</v>
      </c>
      <c r="C17" s="105"/>
      <c r="D17" s="5"/>
      <c r="E17" s="5"/>
      <c r="F17" s="70"/>
      <c r="G17" s="7">
        <v>0</v>
      </c>
      <c r="H17" s="47">
        <f t="shared" si="1"/>
        <v>0</v>
      </c>
      <c r="I17" s="7">
        <v>0</v>
      </c>
      <c r="J17" s="65">
        <f t="shared" si="2"/>
        <v>0</v>
      </c>
      <c r="K17" s="6"/>
      <c r="Q17" s="23"/>
    </row>
    <row r="18" spans="2:17">
      <c r="B18" s="169">
        <f t="shared" si="3"/>
        <v>6</v>
      </c>
      <c r="C18" s="105"/>
      <c r="D18" s="5"/>
      <c r="E18" s="5"/>
      <c r="F18" s="70"/>
      <c r="G18" s="7">
        <v>0</v>
      </c>
      <c r="H18" s="47">
        <f t="shared" si="1"/>
        <v>0</v>
      </c>
      <c r="I18" s="7">
        <v>0</v>
      </c>
      <c r="J18" s="65">
        <f t="shared" si="2"/>
        <v>0</v>
      </c>
      <c r="K18" s="6"/>
      <c r="Q18" s="23"/>
    </row>
    <row r="19" spans="2:17">
      <c r="B19" s="169">
        <f t="shared" si="3"/>
        <v>7</v>
      </c>
      <c r="C19" s="105"/>
      <c r="D19" s="5"/>
      <c r="E19" s="5"/>
      <c r="F19" s="70"/>
      <c r="G19" s="7">
        <v>0</v>
      </c>
      <c r="H19" s="47">
        <f t="shared" si="1"/>
        <v>0</v>
      </c>
      <c r="I19" s="7">
        <v>0</v>
      </c>
      <c r="J19" s="65">
        <f t="shared" si="2"/>
        <v>0</v>
      </c>
      <c r="K19" s="6"/>
      <c r="Q19" s="23"/>
    </row>
    <row r="20" spans="2:17">
      <c r="B20" s="169">
        <f t="shared" si="3"/>
        <v>8</v>
      </c>
      <c r="C20" s="105"/>
      <c r="D20" s="5"/>
      <c r="E20" s="5"/>
      <c r="F20" s="70"/>
      <c r="G20" s="7">
        <v>0</v>
      </c>
      <c r="H20" s="47">
        <f t="shared" si="1"/>
        <v>0</v>
      </c>
      <c r="I20" s="7">
        <v>0</v>
      </c>
      <c r="J20" s="65">
        <f t="shared" si="2"/>
        <v>0</v>
      </c>
      <c r="K20" s="6"/>
      <c r="Q20" s="23"/>
    </row>
    <row r="21" spans="2:17">
      <c r="B21" s="169">
        <f t="shared" si="3"/>
        <v>9</v>
      </c>
      <c r="C21" s="105"/>
      <c r="D21" s="5"/>
      <c r="E21" s="5"/>
      <c r="F21" s="70"/>
      <c r="G21" s="7">
        <v>0</v>
      </c>
      <c r="H21" s="47">
        <f t="shared" si="1"/>
        <v>0</v>
      </c>
      <c r="I21" s="7">
        <v>0</v>
      </c>
      <c r="J21" s="65">
        <f t="shared" si="2"/>
        <v>0</v>
      </c>
      <c r="K21" s="6"/>
      <c r="Q21" s="23"/>
    </row>
    <row r="22" spans="2:17">
      <c r="B22" s="169">
        <f t="shared" si="3"/>
        <v>10</v>
      </c>
      <c r="C22" s="105"/>
      <c r="D22" s="5"/>
      <c r="E22" s="5"/>
      <c r="F22" s="70"/>
      <c r="G22" s="7">
        <v>0</v>
      </c>
      <c r="H22" s="47">
        <f t="shared" si="1"/>
        <v>0</v>
      </c>
      <c r="I22" s="7">
        <v>0</v>
      </c>
      <c r="J22" s="65">
        <f t="shared" si="2"/>
        <v>0</v>
      </c>
      <c r="K22" s="6"/>
      <c r="Q22" s="23"/>
    </row>
    <row r="23" spans="2:17">
      <c r="B23" s="169">
        <f t="shared" si="3"/>
        <v>11</v>
      </c>
      <c r="C23" s="105"/>
      <c r="D23" s="5"/>
      <c r="E23" s="5"/>
      <c r="F23" s="70"/>
      <c r="G23" s="7">
        <v>0</v>
      </c>
      <c r="H23" s="47">
        <f t="shared" si="1"/>
        <v>0</v>
      </c>
      <c r="I23" s="7">
        <v>0</v>
      </c>
      <c r="J23" s="65">
        <f t="shared" si="2"/>
        <v>0</v>
      </c>
      <c r="K23" s="6"/>
      <c r="Q23" s="23"/>
    </row>
    <row r="24" spans="2:17">
      <c r="B24" s="169">
        <f t="shared" si="3"/>
        <v>12</v>
      </c>
      <c r="C24" s="105"/>
      <c r="D24" s="5"/>
      <c r="E24" s="5"/>
      <c r="F24" s="70"/>
      <c r="G24" s="7">
        <v>0</v>
      </c>
      <c r="H24" s="47">
        <f t="shared" si="1"/>
        <v>0</v>
      </c>
      <c r="I24" s="7">
        <v>0</v>
      </c>
      <c r="J24" s="65">
        <f t="shared" si="2"/>
        <v>0</v>
      </c>
      <c r="K24" s="6"/>
      <c r="Q24" s="23"/>
    </row>
    <row r="25" spans="2:17">
      <c r="B25" s="169">
        <f t="shared" si="3"/>
        <v>13</v>
      </c>
      <c r="C25" s="105"/>
      <c r="D25" s="5"/>
      <c r="E25" s="5"/>
      <c r="F25" s="70"/>
      <c r="G25" s="7">
        <v>0</v>
      </c>
      <c r="H25" s="47">
        <f t="shared" si="1"/>
        <v>0</v>
      </c>
      <c r="I25" s="7">
        <v>0</v>
      </c>
      <c r="J25" s="65">
        <f t="shared" si="2"/>
        <v>0</v>
      </c>
      <c r="K25" s="6"/>
      <c r="Q25" s="23"/>
    </row>
    <row r="26" spans="2:17">
      <c r="B26" s="169">
        <f t="shared" si="3"/>
        <v>14</v>
      </c>
      <c r="C26" s="105"/>
      <c r="D26" s="5"/>
      <c r="E26" s="5"/>
      <c r="F26" s="70"/>
      <c r="G26" s="7">
        <v>0</v>
      </c>
      <c r="H26" s="47">
        <f t="shared" si="1"/>
        <v>0</v>
      </c>
      <c r="I26" s="7">
        <v>0</v>
      </c>
      <c r="J26" s="65">
        <f t="shared" si="2"/>
        <v>0</v>
      </c>
      <c r="K26" s="6"/>
      <c r="Q26" s="23"/>
    </row>
    <row r="27" spans="2:17">
      <c r="B27" s="169">
        <f t="shared" si="3"/>
        <v>15</v>
      </c>
      <c r="C27" s="105"/>
      <c r="D27" s="5"/>
      <c r="E27" s="5"/>
      <c r="F27" s="70"/>
      <c r="G27" s="7">
        <v>0</v>
      </c>
      <c r="H27" s="47">
        <f t="shared" si="1"/>
        <v>0</v>
      </c>
      <c r="I27" s="7">
        <v>0</v>
      </c>
      <c r="J27" s="65">
        <f t="shared" si="2"/>
        <v>0</v>
      </c>
      <c r="K27" s="6"/>
      <c r="Q27" s="23"/>
    </row>
    <row r="28" spans="2:17">
      <c r="B28" s="169">
        <f t="shared" si="3"/>
        <v>16</v>
      </c>
      <c r="C28" s="105"/>
      <c r="D28" s="5"/>
      <c r="E28" s="5"/>
      <c r="F28" s="70"/>
      <c r="G28" s="7">
        <v>0</v>
      </c>
      <c r="H28" s="47">
        <f t="shared" si="1"/>
        <v>0</v>
      </c>
      <c r="I28" s="7">
        <v>0</v>
      </c>
      <c r="J28" s="65">
        <f t="shared" si="2"/>
        <v>0</v>
      </c>
      <c r="K28" s="6"/>
      <c r="Q28" s="23"/>
    </row>
    <row r="29" spans="2:17">
      <c r="B29" s="169">
        <f t="shared" si="3"/>
        <v>17</v>
      </c>
      <c r="C29" s="105"/>
      <c r="D29" s="5"/>
      <c r="E29" s="5"/>
      <c r="F29" s="70"/>
      <c r="G29" s="7">
        <v>0</v>
      </c>
      <c r="H29" s="47">
        <f t="shared" si="1"/>
        <v>0</v>
      </c>
      <c r="I29" s="7">
        <v>0</v>
      </c>
      <c r="J29" s="65">
        <f t="shared" si="2"/>
        <v>0</v>
      </c>
      <c r="K29" s="6"/>
      <c r="Q29" s="23"/>
    </row>
    <row r="30" spans="2:17">
      <c r="B30" s="169">
        <f t="shared" si="3"/>
        <v>18</v>
      </c>
      <c r="C30" s="105"/>
      <c r="D30" s="5"/>
      <c r="E30" s="5"/>
      <c r="F30" s="70"/>
      <c r="G30" s="7">
        <v>0</v>
      </c>
      <c r="H30" s="47">
        <f t="shared" si="1"/>
        <v>0</v>
      </c>
      <c r="I30" s="7">
        <v>0</v>
      </c>
      <c r="J30" s="65">
        <f t="shared" si="2"/>
        <v>0</v>
      </c>
      <c r="K30" s="6"/>
      <c r="Q30" s="23"/>
    </row>
    <row r="31" spans="2:17">
      <c r="B31" s="169">
        <f t="shared" si="3"/>
        <v>19</v>
      </c>
      <c r="C31" s="105"/>
      <c r="D31" s="5"/>
      <c r="E31" s="5"/>
      <c r="F31" s="70"/>
      <c r="G31" s="7">
        <v>0</v>
      </c>
      <c r="H31" s="47">
        <f t="shared" si="1"/>
        <v>0</v>
      </c>
      <c r="I31" s="7">
        <v>0</v>
      </c>
      <c r="J31" s="65">
        <f t="shared" si="2"/>
        <v>0</v>
      </c>
      <c r="K31" s="6"/>
      <c r="Q31" s="23"/>
    </row>
    <row r="32" spans="2:17">
      <c r="B32" s="169">
        <f t="shared" si="3"/>
        <v>20</v>
      </c>
      <c r="C32" s="105"/>
      <c r="D32" s="5"/>
      <c r="E32" s="5"/>
      <c r="F32" s="70"/>
      <c r="G32" s="7">
        <v>0</v>
      </c>
      <c r="H32" s="47">
        <f t="shared" si="1"/>
        <v>0</v>
      </c>
      <c r="I32" s="7">
        <v>0</v>
      </c>
      <c r="J32" s="65">
        <f t="shared" si="2"/>
        <v>0</v>
      </c>
      <c r="K32" s="6"/>
      <c r="Q32" s="23"/>
    </row>
    <row r="33" spans="2:17">
      <c r="B33" s="172"/>
      <c r="C33" s="173"/>
      <c r="D33" s="173"/>
      <c r="E33" s="212"/>
      <c r="F33" s="173"/>
      <c r="G33" s="173"/>
      <c r="H33" s="173"/>
      <c r="I33" s="229"/>
      <c r="J33" s="46">
        <f>SUM(J13:J32)</f>
        <v>0</v>
      </c>
      <c r="K33" s="230"/>
      <c r="Q33" s="23"/>
    </row>
    <row r="34" spans="2:17">
      <c r="F34" s="114" t="s">
        <v>118</v>
      </c>
    </row>
    <row r="38" spans="2:17" hidden="1">
      <c r="C38" s="23" t="str">
        <f>'Budget Summary'!C32</f>
        <v>NCFF Funds Requested</v>
      </c>
      <c r="D38" s="23">
        <f>SUMIF(C13:C32,'Budget Summary'!C32,J13:J32)</f>
        <v>0</v>
      </c>
    </row>
    <row r="39" spans="2:17" hidden="1">
      <c r="C39" s="23" t="str">
        <f>'Budget Summary'!G32</f>
        <v>Match Funds</v>
      </c>
      <c r="D39" s="23">
        <f>SUMIF(C13:C32,'Budget Summary'!G32,J13:J32)</f>
        <v>0</v>
      </c>
    </row>
    <row r="40" spans="2:17" hidden="1">
      <c r="C40" s="23">
        <f>'Budget Summary'!E32</f>
        <v>0</v>
      </c>
      <c r="D40" s="23">
        <f>SUMIF(C13:C32,'Budget Summary'!E32,J13:J32)</f>
        <v>0</v>
      </c>
    </row>
    <row r="41" spans="2:17" hidden="1">
      <c r="C41" s="23">
        <f>'Budget Summary'!F32</f>
        <v>0</v>
      </c>
      <c r="D41" s="23">
        <f>SUMIF(C13:C32,'Budget Summary'!F32,J13:J32)</f>
        <v>0</v>
      </c>
    </row>
    <row r="42" spans="2:17" hidden="1">
      <c r="C42" s="23" t="e">
        <f>'Budget Summary'!#REF!</f>
        <v>#REF!</v>
      </c>
      <c r="D42" s="23">
        <f>SUMIF(C13:C32,'Budget Summary'!#REF!,J13:J32)</f>
        <v>0</v>
      </c>
    </row>
  </sheetData>
  <sheetProtection algorithmName="SHA-512" hashValue="wfSNqzonM9tvySwdGLxTTw1AFdZ2mCYx0RFxuNEun0yTwoOI10UQaYUpYVBCvOkqw+7e57pbCMu+HJeRXyuhWA==" saltValue="yGer+xcFmMoWru4hRRU4fQ==" spinCount="100000" sheet="1" objects="1" scenarios="1"/>
  <protectedRanges>
    <protectedRange sqref="E10:G10" name="Range1_2"/>
  </protectedRanges>
  <mergeCells count="1">
    <mergeCell ref="B2:K5"/>
  </mergeCells>
  <dataValidations count="3">
    <dataValidation operator="greaterThanOrEqual" allowBlank="1" showInputMessage="1" showErrorMessage="1" error="Cost per unit" prompt="Enter # of items needed." sqref="G10" xr:uid="{495627D5-0727-46DD-B746-548302D50F6E}"/>
    <dataValidation operator="greaterThanOrEqual" allowBlank="1" showInputMessage="1" showErrorMessage="1" error="Cost per unit" prompt="Cost per unit" sqref="F10" xr:uid="{834262FA-5CA5-46D6-8198-BC94A3134506}"/>
    <dataValidation type="list" operator="greaterThanOrEqual" allowBlank="1" showInputMessage="1" showErrorMessage="1" error="Cost per unit" sqref="E10" xr:uid="{B8A57FE0-8FB2-42A8-B45D-A772695BA369}">
      <formula1>#REF!</formula1>
    </dataValidation>
  </dataValidations>
  <pageMargins left="0.25" right="0.25" top="0.75" bottom="0.75" header="0.3" footer="0.3"/>
  <pageSetup scale="61" orientation="landscape" r:id="rId1"/>
  <headerFooter scaleWithDoc="0">
    <oddHeader>&amp;CAttachment A</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3BC09A0-D679-45B1-B7A0-FF03C9CF0EEF}">
          <x14:formula1>
            <xm:f>'Budget Summary'!$C$32:$G$32</xm:f>
          </x14:formula1>
          <xm:sqref>C13:C32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E56D7-9A6D-45EF-B4DC-0F31E4EC74AB}">
  <sheetPr>
    <tabColor theme="9" tint="0.39997558519241921"/>
    <pageSetUpPr fitToPage="1"/>
  </sheetPr>
  <dimension ref="A1:I153"/>
  <sheetViews>
    <sheetView showGridLines="0" zoomScale="70" zoomScaleNormal="70" workbookViewId="0">
      <selection activeCell="F19" sqref="F19"/>
    </sheetView>
  </sheetViews>
  <sheetFormatPr defaultColWidth="9.140625" defaultRowHeight="15.75" customHeight="1"/>
  <cols>
    <col min="1" max="1" width="2.7109375" style="23" customWidth="1"/>
    <col min="2" max="2" width="10.7109375" style="23" customWidth="1"/>
    <col min="3" max="3" width="18.140625" style="23" customWidth="1"/>
    <col min="4" max="4" width="40.42578125" style="23" customWidth="1"/>
    <col min="5" max="7" width="17.7109375" style="23" customWidth="1"/>
    <col min="8" max="8" width="61.5703125" style="227" customWidth="1"/>
    <col min="9" max="9" width="2.7109375" style="23" customWidth="1"/>
    <col min="10" max="16384" width="9.140625" style="23"/>
  </cols>
  <sheetData>
    <row r="1" spans="1:9" ht="15" customHeight="1">
      <c r="A1" s="21"/>
      <c r="B1" s="109"/>
      <c r="C1" s="109"/>
      <c r="D1" s="109"/>
      <c r="E1" s="109"/>
      <c r="F1" s="109"/>
      <c r="G1" s="109"/>
      <c r="H1" s="109"/>
      <c r="I1" s="21"/>
    </row>
    <row r="2" spans="1:9" ht="15" customHeight="1">
      <c r="A2" s="24"/>
      <c r="B2" s="421" t="s">
        <v>119</v>
      </c>
      <c r="C2" s="422"/>
      <c r="D2" s="422"/>
      <c r="E2" s="422"/>
      <c r="F2" s="422"/>
      <c r="G2" s="422"/>
      <c r="H2" s="422"/>
      <c r="I2" s="24"/>
    </row>
    <row r="3" spans="1:9" ht="15.6">
      <c r="A3" s="24"/>
      <c r="B3" s="424"/>
      <c r="C3" s="416"/>
      <c r="D3" s="416"/>
      <c r="E3" s="416"/>
      <c r="F3" s="416"/>
      <c r="G3" s="416"/>
      <c r="H3" s="416"/>
      <c r="I3" s="24"/>
    </row>
    <row r="4" spans="1:9" ht="15.6">
      <c r="A4" s="24"/>
      <c r="B4" s="424"/>
      <c r="C4" s="416"/>
      <c r="D4" s="416"/>
      <c r="E4" s="416"/>
      <c r="F4" s="416"/>
      <c r="G4" s="416"/>
      <c r="H4" s="416"/>
      <c r="I4" s="24"/>
    </row>
    <row r="5" spans="1:9" ht="24" customHeight="1">
      <c r="A5" s="24"/>
      <c r="B5" s="424"/>
      <c r="C5" s="416"/>
      <c r="D5" s="416"/>
      <c r="E5" s="416"/>
      <c r="F5" s="416"/>
      <c r="G5" s="416"/>
      <c r="H5" s="416"/>
      <c r="I5" s="24"/>
    </row>
    <row r="6" spans="1:9" ht="21">
      <c r="A6" s="24"/>
      <c r="B6" s="119" t="s">
        <v>51</v>
      </c>
      <c r="C6" s="120"/>
      <c r="D6" s="121"/>
      <c r="E6" s="121"/>
      <c r="F6" s="121"/>
      <c r="G6" s="121"/>
      <c r="H6" s="121"/>
      <c r="I6" s="24"/>
    </row>
    <row r="7" spans="1:9" ht="48.75" customHeight="1">
      <c r="A7" s="24"/>
      <c r="B7" s="208" t="s">
        <v>54</v>
      </c>
      <c r="C7" s="208" t="s">
        <v>55</v>
      </c>
      <c r="D7" s="208" t="s">
        <v>84</v>
      </c>
      <c r="E7" s="167" t="s">
        <v>86</v>
      </c>
      <c r="F7" s="231" t="s">
        <v>120</v>
      </c>
      <c r="G7" s="232" t="s">
        <v>88</v>
      </c>
      <c r="H7" s="182" t="s">
        <v>96</v>
      </c>
      <c r="I7" s="24"/>
    </row>
    <row r="8" spans="1:9" ht="15.6">
      <c r="A8" s="24"/>
      <c r="B8" s="210">
        <v>1</v>
      </c>
      <c r="C8" s="233"/>
      <c r="D8" s="233"/>
      <c r="E8" s="91">
        <v>0</v>
      </c>
      <c r="F8" s="94"/>
      <c r="G8" s="95">
        <f t="shared" ref="G8" si="0">F8*E8</f>
        <v>0</v>
      </c>
      <c r="H8" s="234"/>
      <c r="I8" s="24"/>
    </row>
    <row r="9" spans="1:9" ht="15.6">
      <c r="A9" s="24"/>
      <c r="B9" s="109"/>
      <c r="C9" s="109"/>
      <c r="D9" s="109"/>
      <c r="E9" s="109"/>
      <c r="F9" s="109"/>
      <c r="G9" s="109"/>
      <c r="H9" s="109"/>
      <c r="I9" s="24"/>
    </row>
    <row r="10" spans="1:9" ht="15.6">
      <c r="B10" s="235"/>
      <c r="C10" s="235"/>
      <c r="D10" s="235"/>
      <c r="E10" s="235"/>
      <c r="F10" s="235"/>
      <c r="G10" s="235"/>
      <c r="H10" s="235"/>
    </row>
    <row r="11" spans="1:9" ht="15.6">
      <c r="B11" s="235"/>
      <c r="C11" s="235"/>
      <c r="D11" s="235"/>
      <c r="E11" s="235"/>
      <c r="F11" s="235"/>
      <c r="G11" s="235"/>
      <c r="H11" s="235"/>
    </row>
    <row r="12" spans="1:9" ht="15.6">
      <c r="B12" s="235"/>
      <c r="C12" s="235"/>
      <c r="D12" s="235"/>
      <c r="E12" s="235"/>
      <c r="F12" s="235"/>
      <c r="G12" s="235"/>
      <c r="H12" s="235"/>
    </row>
    <row r="13" spans="1:9" ht="47.25" customHeight="1">
      <c r="B13" s="208" t="s">
        <v>54</v>
      </c>
      <c r="C13" s="208" t="s">
        <v>55</v>
      </c>
      <c r="D13" s="208" t="s">
        <v>84</v>
      </c>
      <c r="E13" s="167" t="s">
        <v>86</v>
      </c>
      <c r="F13" s="231" t="s">
        <v>120</v>
      </c>
      <c r="G13" s="232" t="s">
        <v>88</v>
      </c>
      <c r="H13" s="182" t="s">
        <v>96</v>
      </c>
    </row>
    <row r="14" spans="1:9" ht="15.6">
      <c r="B14" s="210">
        <v>1</v>
      </c>
      <c r="C14" s="106"/>
      <c r="D14" s="1"/>
      <c r="E14" s="3">
        <v>0</v>
      </c>
      <c r="F14" s="15"/>
      <c r="G14" s="57">
        <f t="shared" ref="G14:G23" si="1">F14*E14</f>
        <v>0</v>
      </c>
      <c r="H14" s="14"/>
    </row>
    <row r="15" spans="1:9" ht="15.6">
      <c r="B15" s="169">
        <v>2</v>
      </c>
      <c r="C15" s="105"/>
      <c r="D15" s="1"/>
      <c r="E15" s="3">
        <v>0</v>
      </c>
      <c r="F15" s="4"/>
      <c r="G15" s="57">
        <f t="shared" si="1"/>
        <v>0</v>
      </c>
      <c r="H15" s="14"/>
    </row>
    <row r="16" spans="1:9" ht="15.6">
      <c r="B16" s="169">
        <v>3</v>
      </c>
      <c r="C16" s="105"/>
      <c r="D16" s="1"/>
      <c r="E16" s="3">
        <v>0</v>
      </c>
      <c r="F16" s="4"/>
      <c r="G16" s="57">
        <f t="shared" si="1"/>
        <v>0</v>
      </c>
      <c r="H16" s="14"/>
    </row>
    <row r="17" spans="1:9" ht="15.6">
      <c r="B17" s="169">
        <v>4</v>
      </c>
      <c r="C17" s="105"/>
      <c r="D17" s="1"/>
      <c r="E17" s="3">
        <v>0</v>
      </c>
      <c r="F17" s="4"/>
      <c r="G17" s="57">
        <f t="shared" si="1"/>
        <v>0</v>
      </c>
      <c r="H17" s="14"/>
    </row>
    <row r="18" spans="1:9" ht="15.6">
      <c r="B18" s="169">
        <v>5</v>
      </c>
      <c r="C18" s="105"/>
      <c r="D18" s="1"/>
      <c r="E18" s="3">
        <v>0</v>
      </c>
      <c r="F18" s="4"/>
      <c r="G18" s="57">
        <f t="shared" si="1"/>
        <v>0</v>
      </c>
      <c r="H18" s="14"/>
    </row>
    <row r="19" spans="1:9" ht="15.6">
      <c r="B19" s="169">
        <v>6</v>
      </c>
      <c r="C19" s="105"/>
      <c r="D19" s="1"/>
      <c r="E19" s="3">
        <v>0</v>
      </c>
      <c r="F19" s="4"/>
      <c r="G19" s="57">
        <f t="shared" si="1"/>
        <v>0</v>
      </c>
      <c r="H19" s="14"/>
    </row>
    <row r="20" spans="1:9" ht="15.6">
      <c r="B20" s="169">
        <v>7</v>
      </c>
      <c r="C20" s="105"/>
      <c r="D20" s="1"/>
      <c r="E20" s="3">
        <v>0</v>
      </c>
      <c r="F20" s="4"/>
      <c r="G20" s="57">
        <f t="shared" si="1"/>
        <v>0</v>
      </c>
      <c r="H20" s="14"/>
    </row>
    <row r="21" spans="1:9" ht="15.6">
      <c r="B21" s="169">
        <v>8</v>
      </c>
      <c r="C21" s="105"/>
      <c r="D21" s="1"/>
      <c r="E21" s="3">
        <v>0</v>
      </c>
      <c r="F21" s="4"/>
      <c r="G21" s="57">
        <f t="shared" si="1"/>
        <v>0</v>
      </c>
      <c r="H21" s="14"/>
    </row>
    <row r="22" spans="1:9" ht="15.6">
      <c r="B22" s="169">
        <v>9</v>
      </c>
      <c r="C22" s="105"/>
      <c r="D22" s="1"/>
      <c r="E22" s="3">
        <v>0</v>
      </c>
      <c r="F22" s="4"/>
      <c r="G22" s="57">
        <f t="shared" si="1"/>
        <v>0</v>
      </c>
      <c r="H22" s="14"/>
    </row>
    <row r="23" spans="1:9" ht="15.6">
      <c r="B23" s="236">
        <v>10</v>
      </c>
      <c r="C23" s="107"/>
      <c r="D23" s="50"/>
      <c r="E23" s="60">
        <v>0</v>
      </c>
      <c r="F23" s="61"/>
      <c r="G23" s="63">
        <f t="shared" si="1"/>
        <v>0</v>
      </c>
      <c r="H23" s="62"/>
    </row>
    <row r="24" spans="1:9" ht="15.6">
      <c r="B24" s="172"/>
      <c r="C24" s="173"/>
      <c r="D24" s="173"/>
      <c r="E24" s="237"/>
      <c r="F24" s="237"/>
      <c r="G24" s="48">
        <f>SUM(G14:G23)</f>
        <v>0</v>
      </c>
      <c r="H24" s="238"/>
    </row>
    <row r="27" spans="1:9" ht="15.6">
      <c r="A27" s="31"/>
      <c r="I27" s="31"/>
    </row>
    <row r="28" spans="1:9" ht="15.6" hidden="1">
      <c r="A28" s="216"/>
      <c r="B28" s="31"/>
      <c r="C28" s="23" t="str">
        <f>'Budget Summary'!C32</f>
        <v>NCFF Funds Requested</v>
      </c>
      <c r="D28" s="23">
        <f>SUMIF(C14:C23,'Budget Summary'!C32,G14:G23)</f>
        <v>0</v>
      </c>
      <c r="E28" s="40"/>
      <c r="F28" s="40"/>
      <c r="G28" s="111"/>
      <c r="H28" s="196"/>
      <c r="I28" s="216"/>
    </row>
    <row r="29" spans="1:9" ht="15.6" hidden="1">
      <c r="A29" s="216"/>
      <c r="B29" s="113"/>
      <c r="C29" s="23" t="str">
        <f>'Budget Summary'!G32</f>
        <v>Match Funds</v>
      </c>
      <c r="D29" s="23">
        <f>SUMIF(C$14:C$23,'Budget Summary'!G32,G$14:G$23)</f>
        <v>0</v>
      </c>
      <c r="E29" s="42"/>
      <c r="F29" s="42"/>
      <c r="G29" s="43"/>
      <c r="I29" s="216"/>
    </row>
    <row r="30" spans="1:9" ht="15.6" hidden="1">
      <c r="A30" s="216"/>
      <c r="B30" s="113"/>
      <c r="C30" s="23">
        <f>'Budget Summary'!E32</f>
        <v>0</v>
      </c>
      <c r="D30" s="23">
        <f>SUMIF(C$14:C$23,'Budget Summary'!E32,G$14:G$23)</f>
        <v>0</v>
      </c>
      <c r="E30" s="42"/>
      <c r="F30" s="42"/>
      <c r="G30" s="43"/>
      <c r="I30" s="216"/>
    </row>
    <row r="31" spans="1:9" ht="15.6" hidden="1">
      <c r="A31" s="216"/>
      <c r="B31" s="113"/>
      <c r="C31" s="23">
        <f>'Budget Summary'!F32</f>
        <v>0</v>
      </c>
      <c r="D31" s="23">
        <f>SUMIF(C$14:C$23,'Budget Summary'!F32,G$14:G$23)</f>
        <v>0</v>
      </c>
      <c r="E31" s="42"/>
      <c r="F31" s="42"/>
      <c r="G31" s="43"/>
      <c r="I31" s="216"/>
    </row>
    <row r="32" spans="1:9" ht="15.6" hidden="1">
      <c r="A32" s="216"/>
      <c r="B32" s="113"/>
      <c r="C32" s="23" t="e">
        <f>'Budget Summary'!#REF!</f>
        <v>#REF!</v>
      </c>
      <c r="D32" s="23">
        <f>SUMIF(C$14:C$23,'Budget Summary'!#REF!,G$14:G$23)</f>
        <v>0</v>
      </c>
      <c r="E32" s="42"/>
      <c r="F32" s="42"/>
      <c r="G32" s="43"/>
      <c r="I32" s="216"/>
    </row>
    <row r="33" spans="1:9" ht="15.6">
      <c r="A33" s="216"/>
      <c r="B33" s="113"/>
      <c r="C33" s="113"/>
      <c r="D33" s="41"/>
      <c r="E33" s="42"/>
      <c r="F33" s="42"/>
      <c r="G33" s="43"/>
      <c r="I33" s="216"/>
    </row>
    <row r="34" spans="1:9" ht="15.6">
      <c r="A34" s="216"/>
      <c r="B34" s="113"/>
      <c r="C34" s="113"/>
      <c r="D34" s="41"/>
      <c r="E34" s="42"/>
      <c r="F34" s="42"/>
      <c r="G34" s="43"/>
      <c r="I34" s="216"/>
    </row>
    <row r="35" spans="1:9" ht="15.6">
      <c r="A35" s="216"/>
      <c r="B35" s="113"/>
      <c r="C35" s="113"/>
      <c r="D35" s="41"/>
      <c r="E35" s="42"/>
      <c r="F35" s="42"/>
      <c r="G35" s="43"/>
      <c r="I35" s="216"/>
    </row>
    <row r="36" spans="1:9" ht="15.6">
      <c r="A36" s="216"/>
      <c r="B36" s="113"/>
      <c r="C36" s="113"/>
      <c r="D36" s="41"/>
      <c r="E36" s="42"/>
      <c r="F36" s="42"/>
      <c r="G36" s="43"/>
      <c r="I36" s="216"/>
    </row>
    <row r="37" spans="1:9" ht="15.6">
      <c r="A37" s="216"/>
      <c r="B37" s="113"/>
      <c r="C37" s="113"/>
      <c r="D37" s="41"/>
      <c r="E37" s="42"/>
      <c r="F37" s="42"/>
      <c r="G37" s="43"/>
      <c r="I37" s="216"/>
    </row>
    <row r="38" spans="1:9" ht="15.6">
      <c r="A38" s="216"/>
      <c r="B38" s="113"/>
      <c r="C38" s="113"/>
      <c r="D38" s="41"/>
      <c r="E38" s="42"/>
      <c r="F38" s="42"/>
      <c r="G38" s="43"/>
      <c r="I38" s="216"/>
    </row>
    <row r="39" spans="1:9" ht="15.6">
      <c r="D39" s="217"/>
      <c r="E39" s="217"/>
      <c r="F39" s="217"/>
      <c r="G39" s="43"/>
    </row>
    <row r="42" spans="1:9" ht="15.6">
      <c r="A42" s="31"/>
      <c r="I42" s="31"/>
    </row>
    <row r="43" spans="1:9" ht="15.6">
      <c r="A43" s="216"/>
      <c r="B43" s="31"/>
      <c r="C43" s="31"/>
      <c r="D43" s="40"/>
      <c r="E43" s="40"/>
      <c r="F43" s="40"/>
      <c r="G43" s="111"/>
      <c r="H43" s="196"/>
      <c r="I43" s="216"/>
    </row>
    <row r="44" spans="1:9" ht="15.6">
      <c r="A44" s="216"/>
      <c r="B44" s="113"/>
      <c r="C44" s="113"/>
      <c r="D44" s="41"/>
      <c r="E44" s="42"/>
      <c r="F44" s="42"/>
      <c r="G44" s="43"/>
      <c r="I44" s="216"/>
    </row>
    <row r="45" spans="1:9" ht="15.6">
      <c r="A45" s="216"/>
      <c r="B45" s="113"/>
      <c r="C45" s="113"/>
      <c r="D45" s="41"/>
      <c r="E45" s="42"/>
      <c r="F45" s="42"/>
      <c r="G45" s="43"/>
      <c r="I45" s="216"/>
    </row>
    <row r="46" spans="1:9" ht="15.6">
      <c r="A46" s="216"/>
      <c r="B46" s="113"/>
      <c r="C46" s="113"/>
      <c r="D46" s="41"/>
      <c r="E46" s="42"/>
      <c r="F46" s="42"/>
      <c r="G46" s="43"/>
      <c r="I46" s="216"/>
    </row>
    <row r="47" spans="1:9" ht="15.6">
      <c r="A47" s="216"/>
      <c r="B47" s="113"/>
      <c r="C47" s="113"/>
      <c r="D47" s="41"/>
      <c r="E47" s="42"/>
      <c r="F47" s="42"/>
      <c r="G47" s="43"/>
      <c r="I47" s="216"/>
    </row>
    <row r="48" spans="1:9" ht="15.6">
      <c r="A48" s="216"/>
      <c r="B48" s="113"/>
      <c r="C48" s="113"/>
      <c r="D48" s="41"/>
      <c r="E48" s="42"/>
      <c r="F48" s="42"/>
      <c r="G48" s="43"/>
      <c r="I48" s="216"/>
    </row>
    <row r="49" spans="1:9" ht="15.6">
      <c r="A49" s="216"/>
      <c r="B49" s="113"/>
      <c r="C49" s="113"/>
      <c r="D49" s="41"/>
      <c r="E49" s="42"/>
      <c r="F49" s="42"/>
      <c r="G49" s="43"/>
      <c r="I49" s="216"/>
    </row>
    <row r="50" spans="1:9" ht="15.6">
      <c r="A50" s="216"/>
      <c r="B50" s="113"/>
      <c r="C50" s="113"/>
      <c r="D50" s="41"/>
      <c r="E50" s="42"/>
      <c r="F50" s="42"/>
      <c r="G50" s="43"/>
      <c r="I50" s="216"/>
    </row>
    <row r="51" spans="1:9" ht="15.6">
      <c r="A51" s="216"/>
      <c r="B51" s="113"/>
      <c r="C51" s="113"/>
      <c r="D51" s="41"/>
      <c r="E51" s="42"/>
      <c r="F51" s="42"/>
      <c r="G51" s="43"/>
      <c r="I51" s="216"/>
    </row>
    <row r="52" spans="1:9" ht="15.6">
      <c r="A52" s="216"/>
      <c r="B52" s="113"/>
      <c r="C52" s="113"/>
      <c r="D52" s="41"/>
      <c r="E52" s="42"/>
      <c r="F52" s="42"/>
      <c r="G52" s="43"/>
      <c r="I52" s="216"/>
    </row>
    <row r="53" spans="1:9" ht="15.6">
      <c r="A53" s="216"/>
      <c r="B53" s="113"/>
      <c r="C53" s="113"/>
      <c r="D53" s="41"/>
      <c r="E53" s="42"/>
      <c r="F53" s="42"/>
      <c r="G53" s="43"/>
      <c r="I53" s="216"/>
    </row>
    <row r="54" spans="1:9" ht="15.6">
      <c r="D54" s="217"/>
      <c r="E54" s="217"/>
      <c r="F54" s="217"/>
      <c r="G54" s="43"/>
    </row>
    <row r="57" spans="1:9" ht="15.6">
      <c r="A57" s="31"/>
      <c r="I57" s="31"/>
    </row>
    <row r="58" spans="1:9" ht="15.6">
      <c r="A58" s="216"/>
      <c r="B58" s="31"/>
      <c r="C58" s="31"/>
      <c r="D58" s="40"/>
      <c r="E58" s="40"/>
      <c r="F58" s="40"/>
      <c r="G58" s="111"/>
      <c r="H58" s="196"/>
      <c r="I58" s="216"/>
    </row>
    <row r="59" spans="1:9" ht="15.6">
      <c r="A59" s="216"/>
      <c r="B59" s="113"/>
      <c r="C59" s="113"/>
      <c r="D59" s="41"/>
      <c r="E59" s="42"/>
      <c r="F59" s="42"/>
      <c r="G59" s="43"/>
      <c r="I59" s="216"/>
    </row>
    <row r="60" spans="1:9" ht="15.6">
      <c r="A60" s="216"/>
      <c r="B60" s="113"/>
      <c r="C60" s="113"/>
      <c r="D60" s="41"/>
      <c r="E60" s="42"/>
      <c r="F60" s="42"/>
      <c r="G60" s="43"/>
      <c r="I60" s="216"/>
    </row>
    <row r="61" spans="1:9" ht="15.6">
      <c r="A61" s="216"/>
      <c r="B61" s="113"/>
      <c r="C61" s="113"/>
      <c r="D61" s="41"/>
      <c r="E61" s="42"/>
      <c r="F61" s="42"/>
      <c r="G61" s="43"/>
      <c r="I61" s="216"/>
    </row>
    <row r="62" spans="1:9" ht="15.6">
      <c r="A62" s="216"/>
      <c r="B62" s="113"/>
      <c r="C62" s="113"/>
      <c r="D62" s="41"/>
      <c r="E62" s="42"/>
      <c r="F62" s="42"/>
      <c r="G62" s="43"/>
      <c r="I62" s="216"/>
    </row>
    <row r="63" spans="1:9" ht="15.6">
      <c r="A63" s="216"/>
      <c r="B63" s="113"/>
      <c r="C63" s="113"/>
      <c r="D63" s="41"/>
      <c r="E63" s="42"/>
      <c r="F63" s="42"/>
      <c r="G63" s="43"/>
      <c r="I63" s="216"/>
    </row>
    <row r="64" spans="1:9" ht="15.6">
      <c r="A64" s="216"/>
      <c r="B64" s="113"/>
      <c r="C64" s="113"/>
      <c r="D64" s="41"/>
      <c r="E64" s="42"/>
      <c r="F64" s="42"/>
      <c r="G64" s="43"/>
      <c r="I64" s="216"/>
    </row>
    <row r="65" spans="1:9" ht="15.6">
      <c r="A65" s="216"/>
      <c r="B65" s="113"/>
      <c r="C65" s="113"/>
      <c r="D65" s="41"/>
      <c r="E65" s="42"/>
      <c r="F65" s="42"/>
      <c r="G65" s="43"/>
      <c r="I65" s="216"/>
    </row>
    <row r="66" spans="1:9" ht="15.6">
      <c r="A66" s="216"/>
      <c r="B66" s="113"/>
      <c r="C66" s="113"/>
      <c r="D66" s="41"/>
      <c r="E66" s="42"/>
      <c r="F66" s="42"/>
      <c r="G66" s="43"/>
      <c r="I66" s="216"/>
    </row>
    <row r="67" spans="1:9" ht="15.6">
      <c r="A67" s="216"/>
      <c r="B67" s="113"/>
      <c r="C67" s="113"/>
      <c r="D67" s="41"/>
      <c r="E67" s="42"/>
      <c r="F67" s="42"/>
      <c r="G67" s="43"/>
      <c r="I67" s="216"/>
    </row>
    <row r="68" spans="1:9" ht="15.6">
      <c r="A68" s="216"/>
      <c r="B68" s="113"/>
      <c r="C68" s="113"/>
      <c r="D68" s="41"/>
      <c r="E68" s="42"/>
      <c r="F68" s="42"/>
      <c r="G68" s="43"/>
      <c r="I68" s="216"/>
    </row>
    <row r="69" spans="1:9" ht="15.6">
      <c r="D69" s="217"/>
      <c r="E69" s="217"/>
      <c r="F69" s="217"/>
      <c r="G69" s="43"/>
    </row>
    <row r="72" spans="1:9" ht="15.6">
      <c r="A72" s="31"/>
      <c r="I72" s="31"/>
    </row>
    <row r="73" spans="1:9" ht="15.6">
      <c r="A73" s="216"/>
      <c r="B73" s="31"/>
      <c r="C73" s="31"/>
      <c r="D73" s="40"/>
      <c r="E73" s="40"/>
      <c r="F73" s="40"/>
      <c r="G73" s="111"/>
      <c r="H73" s="196"/>
      <c r="I73" s="216"/>
    </row>
    <row r="74" spans="1:9" ht="15.6">
      <c r="A74" s="216"/>
      <c r="B74" s="113"/>
      <c r="C74" s="113"/>
      <c r="D74" s="41"/>
      <c r="E74" s="42"/>
      <c r="F74" s="42"/>
      <c r="G74" s="43"/>
      <c r="I74" s="216"/>
    </row>
    <row r="75" spans="1:9" ht="15.6">
      <c r="A75" s="216"/>
      <c r="B75" s="113"/>
      <c r="C75" s="113"/>
      <c r="D75" s="41"/>
      <c r="E75" s="42"/>
      <c r="F75" s="42"/>
      <c r="G75" s="43"/>
      <c r="I75" s="216"/>
    </row>
    <row r="76" spans="1:9" ht="15.6">
      <c r="A76" s="216"/>
      <c r="B76" s="113"/>
      <c r="C76" s="113"/>
      <c r="D76" s="41"/>
      <c r="E76" s="42"/>
      <c r="F76" s="42"/>
      <c r="G76" s="43"/>
      <c r="I76" s="216"/>
    </row>
    <row r="77" spans="1:9" ht="15.6">
      <c r="A77" s="216"/>
      <c r="B77" s="113"/>
      <c r="C77" s="113"/>
      <c r="D77" s="41"/>
      <c r="E77" s="42"/>
      <c r="F77" s="42"/>
      <c r="G77" s="43"/>
      <c r="I77" s="216"/>
    </row>
    <row r="78" spans="1:9" ht="15.6">
      <c r="A78" s="216"/>
      <c r="B78" s="113"/>
      <c r="C78" s="113"/>
      <c r="D78" s="41"/>
      <c r="E78" s="42"/>
      <c r="F78" s="42"/>
      <c r="G78" s="43"/>
      <c r="I78" s="216"/>
    </row>
    <row r="79" spans="1:9" ht="15.6">
      <c r="A79" s="216"/>
      <c r="B79" s="113"/>
      <c r="C79" s="113"/>
      <c r="D79" s="41"/>
      <c r="E79" s="42"/>
      <c r="F79" s="42"/>
      <c r="G79" s="43"/>
      <c r="I79" s="216"/>
    </row>
    <row r="80" spans="1:9" ht="15.6">
      <c r="A80" s="216"/>
      <c r="B80" s="113"/>
      <c r="C80" s="113"/>
      <c r="D80" s="41"/>
      <c r="E80" s="42"/>
      <c r="F80" s="42"/>
      <c r="G80" s="43"/>
      <c r="I80" s="216"/>
    </row>
    <row r="81" spans="1:9" ht="15.6">
      <c r="A81" s="216"/>
      <c r="B81" s="113"/>
      <c r="C81" s="113"/>
      <c r="D81" s="41"/>
      <c r="E81" s="42"/>
      <c r="F81" s="42"/>
      <c r="G81" s="43"/>
      <c r="I81" s="216"/>
    </row>
    <row r="82" spans="1:9" ht="15.6">
      <c r="A82" s="216"/>
      <c r="B82" s="113"/>
      <c r="C82" s="113"/>
      <c r="D82" s="41"/>
      <c r="E82" s="42"/>
      <c r="F82" s="42"/>
      <c r="G82" s="43"/>
      <c r="I82" s="216"/>
    </row>
    <row r="83" spans="1:9" ht="15.6">
      <c r="A83" s="216"/>
      <c r="B83" s="113"/>
      <c r="C83" s="113"/>
      <c r="D83" s="41"/>
      <c r="E83" s="42"/>
      <c r="F83" s="42"/>
      <c r="G83" s="43"/>
      <c r="I83" s="216"/>
    </row>
    <row r="84" spans="1:9" ht="15.6">
      <c r="D84" s="217"/>
      <c r="E84" s="217"/>
      <c r="F84" s="217"/>
      <c r="G84" s="43"/>
    </row>
    <row r="87" spans="1:9" ht="15.6">
      <c r="A87" s="31"/>
      <c r="I87" s="31"/>
    </row>
    <row r="88" spans="1:9" ht="15.6">
      <c r="A88" s="216"/>
      <c r="B88" s="31"/>
      <c r="C88" s="31"/>
      <c r="D88" s="40"/>
      <c r="E88" s="40"/>
      <c r="F88" s="40"/>
      <c r="G88" s="111"/>
      <c r="H88" s="196"/>
      <c r="I88" s="216"/>
    </row>
    <row r="89" spans="1:9" ht="15.6">
      <c r="A89" s="216"/>
      <c r="B89" s="113"/>
      <c r="C89" s="113"/>
      <c r="D89" s="41"/>
      <c r="E89" s="42"/>
      <c r="F89" s="42"/>
      <c r="G89" s="43"/>
      <c r="I89" s="216"/>
    </row>
    <row r="90" spans="1:9" ht="15.6">
      <c r="A90" s="216"/>
      <c r="B90" s="113"/>
      <c r="C90" s="113"/>
      <c r="D90" s="41"/>
      <c r="E90" s="42"/>
      <c r="F90" s="42"/>
      <c r="G90" s="43"/>
      <c r="I90" s="216"/>
    </row>
    <row r="91" spans="1:9" ht="15.6">
      <c r="A91" s="216"/>
      <c r="B91" s="113"/>
      <c r="C91" s="113"/>
      <c r="D91" s="41"/>
      <c r="E91" s="42"/>
      <c r="F91" s="42"/>
      <c r="G91" s="43"/>
      <c r="I91" s="216"/>
    </row>
    <row r="92" spans="1:9" ht="15.6">
      <c r="A92" s="216"/>
      <c r="B92" s="113"/>
      <c r="C92" s="113"/>
      <c r="D92" s="41"/>
      <c r="E92" s="42"/>
      <c r="F92" s="42"/>
      <c r="G92" s="43"/>
      <c r="I92" s="216"/>
    </row>
    <row r="93" spans="1:9" ht="15.6">
      <c r="A93" s="216"/>
      <c r="B93" s="113"/>
      <c r="C93" s="113"/>
      <c r="D93" s="41"/>
      <c r="E93" s="42"/>
      <c r="F93" s="42"/>
      <c r="G93" s="43"/>
      <c r="I93" s="216"/>
    </row>
    <row r="94" spans="1:9" ht="15.6">
      <c r="A94" s="216"/>
      <c r="B94" s="113"/>
      <c r="C94" s="113"/>
      <c r="D94" s="41"/>
      <c r="E94" s="42"/>
      <c r="F94" s="42"/>
      <c r="G94" s="43"/>
      <c r="I94" s="216"/>
    </row>
    <row r="95" spans="1:9" ht="15.6">
      <c r="A95" s="216"/>
      <c r="B95" s="113"/>
      <c r="C95" s="113"/>
      <c r="D95" s="41"/>
      <c r="E95" s="42"/>
      <c r="F95" s="42"/>
      <c r="G95" s="43"/>
      <c r="I95" s="216"/>
    </row>
    <row r="96" spans="1:9" ht="15.6">
      <c r="A96" s="216"/>
      <c r="B96" s="113"/>
      <c r="C96" s="113"/>
      <c r="D96" s="41"/>
      <c r="E96" s="42"/>
      <c r="F96" s="42"/>
      <c r="G96" s="43"/>
      <c r="I96" s="216"/>
    </row>
    <row r="97" spans="1:9" ht="15.6">
      <c r="A97" s="216"/>
      <c r="B97" s="113"/>
      <c r="C97" s="113"/>
      <c r="D97" s="41"/>
      <c r="E97" s="42"/>
      <c r="F97" s="42"/>
      <c r="G97" s="43"/>
      <c r="I97" s="216"/>
    </row>
    <row r="98" spans="1:9" ht="15.6">
      <c r="A98" s="216"/>
      <c r="B98" s="113"/>
      <c r="C98" s="113"/>
      <c r="D98" s="41"/>
      <c r="E98" s="42"/>
      <c r="F98" s="42"/>
      <c r="G98" s="43"/>
      <c r="I98" s="216"/>
    </row>
    <row r="99" spans="1:9" ht="15.6">
      <c r="D99" s="217"/>
      <c r="E99" s="217"/>
      <c r="F99" s="217"/>
      <c r="G99" s="43"/>
    </row>
    <row r="102" spans="1:9" ht="15.6">
      <c r="A102" s="31"/>
      <c r="I102" s="31"/>
    </row>
    <row r="103" spans="1:9" ht="15.6">
      <c r="A103" s="216"/>
      <c r="B103" s="31"/>
      <c r="C103" s="31"/>
      <c r="D103" s="40"/>
      <c r="E103" s="40"/>
      <c r="F103" s="40"/>
      <c r="G103" s="111"/>
      <c r="H103" s="196"/>
      <c r="I103" s="216"/>
    </row>
    <row r="104" spans="1:9" ht="15.6">
      <c r="A104" s="216"/>
      <c r="B104" s="113"/>
      <c r="C104" s="113"/>
      <c r="D104" s="41"/>
      <c r="E104" s="42"/>
      <c r="F104" s="42"/>
      <c r="G104" s="43"/>
      <c r="I104" s="216"/>
    </row>
    <row r="105" spans="1:9" ht="15.6">
      <c r="A105" s="216"/>
      <c r="B105" s="113"/>
      <c r="C105" s="113"/>
      <c r="D105" s="41"/>
      <c r="E105" s="42"/>
      <c r="F105" s="42"/>
      <c r="G105" s="43"/>
      <c r="I105" s="216"/>
    </row>
    <row r="106" spans="1:9" ht="15.6">
      <c r="A106" s="216"/>
      <c r="B106" s="113"/>
      <c r="C106" s="113"/>
      <c r="D106" s="41"/>
      <c r="E106" s="42"/>
      <c r="F106" s="42"/>
      <c r="G106" s="43"/>
      <c r="I106" s="216"/>
    </row>
    <row r="107" spans="1:9" ht="15.6">
      <c r="A107" s="216"/>
      <c r="B107" s="113"/>
      <c r="C107" s="113"/>
      <c r="D107" s="41"/>
      <c r="E107" s="42"/>
      <c r="F107" s="42"/>
      <c r="G107" s="43"/>
      <c r="I107" s="216"/>
    </row>
    <row r="108" spans="1:9" ht="15.6">
      <c r="A108" s="216"/>
      <c r="B108" s="113"/>
      <c r="C108" s="113"/>
      <c r="D108" s="41"/>
      <c r="E108" s="42"/>
      <c r="F108" s="42"/>
      <c r="G108" s="43"/>
      <c r="I108" s="216"/>
    </row>
    <row r="109" spans="1:9" ht="15.6">
      <c r="A109" s="216"/>
      <c r="B109" s="113"/>
      <c r="C109" s="113"/>
      <c r="D109" s="41"/>
      <c r="E109" s="42"/>
      <c r="F109" s="42"/>
      <c r="G109" s="43"/>
      <c r="I109" s="216"/>
    </row>
    <row r="110" spans="1:9" ht="15.6">
      <c r="A110" s="216"/>
      <c r="B110" s="113"/>
      <c r="C110" s="113"/>
      <c r="D110" s="41"/>
      <c r="E110" s="42"/>
      <c r="F110" s="42"/>
      <c r="G110" s="43"/>
      <c r="I110" s="216"/>
    </row>
    <row r="111" spans="1:9" ht="15.6">
      <c r="A111" s="216"/>
      <c r="B111" s="113"/>
      <c r="C111" s="113"/>
      <c r="D111" s="41"/>
      <c r="E111" s="42"/>
      <c r="F111" s="42"/>
      <c r="G111" s="43"/>
      <c r="I111" s="216"/>
    </row>
    <row r="112" spans="1:9" ht="15.6">
      <c r="A112" s="216"/>
      <c r="B112" s="113"/>
      <c r="C112" s="113"/>
      <c r="D112" s="41"/>
      <c r="E112" s="42"/>
      <c r="F112" s="42"/>
      <c r="G112" s="43"/>
      <c r="I112" s="216"/>
    </row>
    <row r="113" spans="1:9" ht="15.6">
      <c r="A113" s="216"/>
      <c r="B113" s="113"/>
      <c r="C113" s="113"/>
      <c r="D113" s="41"/>
      <c r="E113" s="42"/>
      <c r="F113" s="42"/>
      <c r="G113" s="43"/>
      <c r="I113" s="216"/>
    </row>
    <row r="114" spans="1:9" ht="15.6">
      <c r="D114" s="217"/>
      <c r="E114" s="217"/>
      <c r="F114" s="217"/>
      <c r="G114" s="43"/>
    </row>
    <row r="115" spans="1:9" ht="15.6"/>
    <row r="117" spans="1:9" ht="15.6">
      <c r="A117" s="31"/>
      <c r="I117" s="31"/>
    </row>
    <row r="118" spans="1:9" ht="15.6">
      <c r="A118" s="216"/>
      <c r="B118" s="31"/>
      <c r="C118" s="31"/>
      <c r="D118" s="40"/>
      <c r="E118" s="40"/>
      <c r="F118" s="40"/>
      <c r="G118" s="111"/>
      <c r="H118" s="196"/>
      <c r="I118" s="216"/>
    </row>
    <row r="119" spans="1:9" ht="15.6">
      <c r="A119" s="216"/>
      <c r="B119" s="113"/>
      <c r="C119" s="113"/>
      <c r="D119" s="41"/>
      <c r="E119" s="42"/>
      <c r="F119" s="42"/>
      <c r="G119" s="43"/>
      <c r="I119" s="216"/>
    </row>
    <row r="120" spans="1:9" ht="15.6">
      <c r="A120" s="216"/>
      <c r="B120" s="113"/>
      <c r="C120" s="113"/>
      <c r="D120" s="41"/>
      <c r="E120" s="42"/>
      <c r="F120" s="42"/>
      <c r="G120" s="43"/>
      <c r="I120" s="216"/>
    </row>
    <row r="121" spans="1:9" ht="15.6">
      <c r="A121" s="216"/>
      <c r="B121" s="113"/>
      <c r="C121" s="113"/>
      <c r="D121" s="41"/>
      <c r="E121" s="42"/>
      <c r="F121" s="42"/>
      <c r="G121" s="43"/>
      <c r="I121" s="216"/>
    </row>
    <row r="122" spans="1:9" ht="15.6">
      <c r="A122" s="216"/>
      <c r="B122" s="113"/>
      <c r="C122" s="113"/>
      <c r="D122" s="41"/>
      <c r="E122" s="42"/>
      <c r="F122" s="42"/>
      <c r="G122" s="43"/>
      <c r="I122" s="216"/>
    </row>
    <row r="123" spans="1:9" ht="15.6">
      <c r="A123" s="216"/>
      <c r="B123" s="113"/>
      <c r="C123" s="113"/>
      <c r="D123" s="41"/>
      <c r="E123" s="42"/>
      <c r="F123" s="42"/>
      <c r="G123" s="43"/>
      <c r="I123" s="216"/>
    </row>
    <row r="124" spans="1:9" ht="15.6">
      <c r="A124" s="216"/>
      <c r="B124" s="113"/>
      <c r="C124" s="113"/>
      <c r="D124" s="41"/>
      <c r="E124" s="42"/>
      <c r="F124" s="42"/>
      <c r="G124" s="43"/>
      <c r="I124" s="216"/>
    </row>
    <row r="125" spans="1:9" ht="15.6">
      <c r="A125" s="216"/>
      <c r="B125" s="113"/>
      <c r="C125" s="113"/>
      <c r="D125" s="41"/>
      <c r="E125" s="42"/>
      <c r="F125" s="42"/>
      <c r="G125" s="43"/>
      <c r="I125" s="216"/>
    </row>
    <row r="126" spans="1:9" ht="15.6">
      <c r="A126" s="216"/>
      <c r="B126" s="113"/>
      <c r="C126" s="113"/>
      <c r="D126" s="41"/>
      <c r="E126" s="42"/>
      <c r="F126" s="42"/>
      <c r="G126" s="43"/>
      <c r="I126" s="216"/>
    </row>
    <row r="127" spans="1:9" ht="15.6">
      <c r="A127" s="216"/>
      <c r="B127" s="113"/>
      <c r="C127" s="113"/>
      <c r="D127" s="41"/>
      <c r="E127" s="42"/>
      <c r="F127" s="42"/>
      <c r="G127" s="43"/>
      <c r="I127" s="216"/>
    </row>
    <row r="128" spans="1:9" ht="15.6">
      <c r="A128" s="216"/>
      <c r="B128" s="113"/>
      <c r="C128" s="113"/>
      <c r="D128" s="41"/>
      <c r="E128" s="42"/>
      <c r="F128" s="42"/>
      <c r="G128" s="43"/>
      <c r="I128" s="216"/>
    </row>
    <row r="129" spans="1:9" ht="15.6">
      <c r="D129" s="217"/>
      <c r="E129" s="217"/>
      <c r="F129" s="217"/>
      <c r="G129" s="43"/>
    </row>
    <row r="130" spans="1:9" ht="15.6"/>
    <row r="132" spans="1:9" ht="15.6">
      <c r="A132" s="31"/>
      <c r="I132" s="31"/>
    </row>
    <row r="133" spans="1:9" ht="15.6">
      <c r="A133" s="216"/>
      <c r="B133" s="31"/>
      <c r="C133" s="31"/>
      <c r="D133" s="40"/>
      <c r="E133" s="40"/>
      <c r="F133" s="40"/>
      <c r="G133" s="111"/>
      <c r="H133" s="196"/>
      <c r="I133" s="216"/>
    </row>
    <row r="134" spans="1:9" ht="15.6">
      <c r="A134" s="216"/>
      <c r="B134" s="113"/>
      <c r="C134" s="113"/>
      <c r="D134" s="41"/>
      <c r="E134" s="42"/>
      <c r="F134" s="42"/>
      <c r="G134" s="43"/>
      <c r="I134" s="216"/>
    </row>
    <row r="135" spans="1:9" ht="15.6">
      <c r="A135" s="216"/>
      <c r="B135" s="113"/>
      <c r="C135" s="113"/>
      <c r="D135" s="41"/>
      <c r="E135" s="42"/>
      <c r="F135" s="42"/>
      <c r="G135" s="43"/>
      <c r="I135" s="216"/>
    </row>
    <row r="136" spans="1:9" ht="15.6">
      <c r="A136" s="216"/>
      <c r="B136" s="113"/>
      <c r="C136" s="113"/>
      <c r="D136" s="41"/>
      <c r="E136" s="42"/>
      <c r="F136" s="42"/>
      <c r="G136" s="43"/>
      <c r="I136" s="216"/>
    </row>
    <row r="137" spans="1:9" ht="15.6">
      <c r="A137" s="216"/>
      <c r="B137" s="113"/>
      <c r="C137" s="113"/>
      <c r="D137" s="41"/>
      <c r="E137" s="42"/>
      <c r="F137" s="42"/>
      <c r="G137" s="43"/>
      <c r="I137" s="216"/>
    </row>
    <row r="138" spans="1:9" ht="15.6">
      <c r="A138" s="216"/>
      <c r="B138" s="113"/>
      <c r="C138" s="113"/>
      <c r="D138" s="41"/>
      <c r="E138" s="42"/>
      <c r="F138" s="42"/>
      <c r="G138" s="43"/>
      <c r="I138" s="216"/>
    </row>
    <row r="139" spans="1:9" ht="15.6">
      <c r="A139" s="216"/>
      <c r="B139" s="113"/>
      <c r="C139" s="113"/>
      <c r="D139" s="41"/>
      <c r="E139" s="42"/>
      <c r="F139" s="42"/>
      <c r="G139" s="43"/>
      <c r="I139" s="216"/>
    </row>
    <row r="140" spans="1:9" ht="15.6">
      <c r="A140" s="216"/>
      <c r="B140" s="113"/>
      <c r="C140" s="113"/>
      <c r="D140" s="41"/>
      <c r="E140" s="42"/>
      <c r="F140" s="42"/>
      <c r="G140" s="43"/>
      <c r="I140" s="216"/>
    </row>
    <row r="141" spans="1:9" ht="15.6">
      <c r="A141" s="216"/>
      <c r="B141" s="113"/>
      <c r="C141" s="113"/>
      <c r="D141" s="41"/>
      <c r="E141" s="42"/>
      <c r="F141" s="42"/>
      <c r="G141" s="43"/>
      <c r="I141" s="216"/>
    </row>
    <row r="142" spans="1:9" ht="15.6">
      <c r="A142" s="216"/>
      <c r="B142" s="113"/>
      <c r="C142" s="113"/>
      <c r="D142" s="41"/>
      <c r="E142" s="42"/>
      <c r="F142" s="42"/>
      <c r="G142" s="43"/>
      <c r="I142" s="216"/>
    </row>
    <row r="143" spans="1:9" ht="15.6">
      <c r="A143" s="216"/>
      <c r="B143" s="113"/>
      <c r="C143" s="113"/>
      <c r="D143" s="41"/>
      <c r="E143" s="42"/>
      <c r="F143" s="42"/>
      <c r="G143" s="43"/>
      <c r="I143" s="216"/>
    </row>
    <row r="144" spans="1:9" ht="15.6">
      <c r="D144" s="217"/>
      <c r="E144" s="217"/>
      <c r="F144" s="217"/>
      <c r="G144" s="43"/>
    </row>
    <row r="145" ht="15.6"/>
    <row r="146" ht="15.6"/>
    <row r="147" ht="15.6"/>
    <row r="148" ht="15.6"/>
    <row r="149" ht="15.6"/>
    <row r="150" ht="15.6"/>
    <row r="151" ht="15.6"/>
    <row r="152" ht="15.6"/>
    <row r="153" ht="15.6"/>
  </sheetData>
  <sheetProtection algorithmName="SHA-512" hashValue="ymr/JJ0smkw7xYcHgwTz54C7aIsewj00tNrE4ZD0m3fj0ahwsnIsdBRrrDHzZmc7f3H7JS3IEq2TDBMF5nSv1g==" saltValue="LHscKJeVI7EQAVD15LWA9A==" spinCount="100000" sheet="1" objects="1" scenarios="1"/>
  <protectedRanges>
    <protectedRange sqref="F15:F23 D134:F143 D119:F128 D104:F113 D89:F98 D74:F83 D59:F68 D44:F53 D33:F38 E29:F32" name="Range1"/>
    <protectedRange sqref="E9:F12" name="Range1_2"/>
    <protectedRange sqref="E8:F8 F14 E14:E23" name="Range1_1"/>
  </protectedRanges>
  <mergeCells count="1">
    <mergeCell ref="B2:H5"/>
  </mergeCells>
  <dataValidations count="3">
    <dataValidation operator="greaterThanOrEqual" allowBlank="1" showInputMessage="1" showErrorMessage="1" error="Cost per unit" prompt="Enter length of time that item will be needed. " sqref="F74:F83 F134:F143 F29:F38 F44:F53 F59:F68 F89:F98 F104:F113 F119:F128" xr:uid="{C7362C35-3185-4FE2-B394-B9C777E0DC6F}"/>
    <dataValidation operator="greaterThanOrEqual" allowBlank="1" showInputMessage="1" showErrorMessage="1" error="Cost per unit" prompt="Enter # of items needed." sqref="F8:F12 E74:E83 E29:E38 E44:E53 E59:E68 E89:E98 E104:E113 E119:E128 E134:E143 F14:F23" xr:uid="{C1926247-4A39-438C-BF47-BAC071C552D9}"/>
    <dataValidation operator="greaterThanOrEqual" allowBlank="1" showInputMessage="1" showErrorMessage="1" error="Cost per unit" prompt="Cost per unit" sqref="D44:D53 E14:E23 E8:E12 D74:D83 D59:D68 D89:D98 D104:D113 D119:D128 D134:D143 D33:D38" xr:uid="{0445C40D-145C-47EE-8163-EBE469C194E8}"/>
  </dataValidations>
  <pageMargins left="0.7" right="0.7" top="0.75" bottom="0.75" header="0.3" footer="0.3"/>
  <pageSetup scale="64" orientation="landscape" r:id="rId1"/>
  <headerFooter>
    <oddHeader>&amp;CAttachment A</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C84B820-41A2-45E0-A941-DC5E0B2064C0}">
          <x14:formula1>
            <xm:f>'Budget Summary'!$C$32:$G$32</xm:f>
          </x14:formula1>
          <xm:sqref>C14:C23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427A3-504F-47E9-90C0-14D133D09BBC}">
  <sheetPr>
    <tabColor rgb="FFA9D08E"/>
    <pageSetUpPr fitToPage="1"/>
  </sheetPr>
  <dimension ref="A1:Q118"/>
  <sheetViews>
    <sheetView showGridLines="0" topLeftCell="A8" zoomScale="70" zoomScaleNormal="70" workbookViewId="0">
      <selection activeCell="F24" sqref="F24"/>
    </sheetView>
  </sheetViews>
  <sheetFormatPr defaultColWidth="9.140625" defaultRowHeight="15.6"/>
  <cols>
    <col min="1" max="1" width="2.42578125" style="23" customWidth="1"/>
    <col min="2" max="2" width="9" style="23" customWidth="1"/>
    <col min="3" max="3" width="19.5703125" style="23" customWidth="1"/>
    <col min="4" max="4" width="47.5703125" style="23" customWidth="1"/>
    <col min="5" max="8" width="17.7109375" style="23" customWidth="1"/>
    <col min="9" max="9" width="59.5703125" style="227" customWidth="1"/>
    <col min="10" max="10" width="2.28515625" style="22" customWidth="1"/>
    <col min="11" max="13" width="9.140625" style="195"/>
    <col min="14" max="17" width="9.140625" style="20"/>
    <col min="18" max="16384" width="9.140625" style="23"/>
  </cols>
  <sheetData>
    <row r="1" spans="1:14" ht="12.6" customHeight="1">
      <c r="A1" s="21"/>
      <c r="B1" s="417"/>
      <c r="C1" s="417"/>
      <c r="D1" s="417"/>
      <c r="E1" s="417"/>
      <c r="F1" s="417"/>
      <c r="G1" s="417"/>
      <c r="H1" s="417"/>
      <c r="I1" s="417"/>
      <c r="J1" s="34"/>
      <c r="K1" s="194"/>
      <c r="L1" s="194"/>
      <c r="M1" s="194"/>
      <c r="N1" s="112"/>
    </row>
    <row r="2" spans="1:14" ht="15" customHeight="1">
      <c r="A2" s="24"/>
      <c r="B2" s="418" t="s">
        <v>121</v>
      </c>
      <c r="C2" s="418"/>
      <c r="D2" s="419"/>
      <c r="E2" s="419"/>
      <c r="F2" s="419"/>
      <c r="G2" s="419"/>
      <c r="H2" s="419"/>
      <c r="I2" s="419"/>
      <c r="J2" s="36"/>
    </row>
    <row r="3" spans="1:14">
      <c r="A3" s="24"/>
      <c r="B3" s="420"/>
      <c r="C3" s="420"/>
      <c r="D3" s="420"/>
      <c r="E3" s="420"/>
      <c r="F3" s="420"/>
      <c r="G3" s="420"/>
      <c r="H3" s="420"/>
      <c r="I3" s="420"/>
      <c r="J3" s="36"/>
    </row>
    <row r="4" spans="1:14">
      <c r="A4" s="24"/>
      <c r="B4" s="420"/>
      <c r="C4" s="420"/>
      <c r="D4" s="420"/>
      <c r="E4" s="420"/>
      <c r="F4" s="420"/>
      <c r="G4" s="420"/>
      <c r="H4" s="420"/>
      <c r="I4" s="420"/>
      <c r="J4" s="36"/>
    </row>
    <row r="5" spans="1:14" ht="25.5" customHeight="1">
      <c r="A5" s="24"/>
      <c r="B5" s="420"/>
      <c r="C5" s="420"/>
      <c r="D5" s="420"/>
      <c r="E5" s="420"/>
      <c r="F5" s="420"/>
      <c r="G5" s="420"/>
      <c r="H5" s="420"/>
      <c r="I5" s="420"/>
      <c r="J5" s="36"/>
    </row>
    <row r="6" spans="1:14" ht="21">
      <c r="A6" s="24"/>
      <c r="B6" s="197" t="s">
        <v>51</v>
      </c>
      <c r="C6" s="198"/>
      <c r="D6" s="199"/>
      <c r="E6" s="199"/>
      <c r="F6" s="199"/>
      <c r="G6" s="199"/>
      <c r="H6" s="199"/>
      <c r="I6" s="239"/>
      <c r="J6" s="36"/>
    </row>
    <row r="7" spans="1:14" ht="55.5" customHeight="1">
      <c r="A7" s="24"/>
      <c r="B7" s="200" t="s">
        <v>54</v>
      </c>
      <c r="C7" s="201" t="s">
        <v>55</v>
      </c>
      <c r="D7" s="202" t="s">
        <v>84</v>
      </c>
      <c r="E7" s="202" t="s">
        <v>85</v>
      </c>
      <c r="F7" s="202" t="s">
        <v>86</v>
      </c>
      <c r="G7" s="202" t="s">
        <v>87</v>
      </c>
      <c r="H7" s="240" t="s">
        <v>88</v>
      </c>
      <c r="I7" s="138" t="s">
        <v>96</v>
      </c>
      <c r="J7" s="36"/>
    </row>
    <row r="8" spans="1:14" ht="46.5">
      <c r="A8" s="24"/>
      <c r="B8" s="241">
        <v>1</v>
      </c>
      <c r="C8" s="206" t="s">
        <v>67</v>
      </c>
      <c r="D8" s="206" t="s">
        <v>122</v>
      </c>
      <c r="E8" s="37" t="s">
        <v>91</v>
      </c>
      <c r="F8" s="37">
        <v>750</v>
      </c>
      <c r="G8" s="38">
        <v>1</v>
      </c>
      <c r="H8" s="93">
        <f>G8*F8</f>
        <v>750</v>
      </c>
      <c r="I8" s="242" t="s">
        <v>123</v>
      </c>
      <c r="J8" s="36"/>
    </row>
    <row r="9" spans="1:14" ht="12.6" customHeight="1">
      <c r="A9" s="24"/>
      <c r="B9" s="417"/>
      <c r="C9" s="417"/>
      <c r="D9" s="417"/>
      <c r="E9" s="417"/>
      <c r="F9" s="417"/>
      <c r="G9" s="417"/>
      <c r="H9" s="417"/>
      <c r="I9" s="417"/>
      <c r="J9" s="36"/>
    </row>
    <row r="10" spans="1:14">
      <c r="B10" s="196"/>
      <c r="C10" s="196"/>
      <c r="D10" s="196"/>
      <c r="E10" s="196"/>
      <c r="F10" s="196"/>
      <c r="G10" s="196"/>
      <c r="H10" s="196"/>
      <c r="I10" s="196"/>
    </row>
    <row r="11" spans="1:14" ht="96.75" customHeight="1">
      <c r="B11" s="208" t="s">
        <v>54</v>
      </c>
      <c r="C11" s="208" t="s">
        <v>55</v>
      </c>
      <c r="D11" s="208" t="s">
        <v>84</v>
      </c>
      <c r="E11" s="167" t="s">
        <v>93</v>
      </c>
      <c r="F11" s="167" t="s">
        <v>86</v>
      </c>
      <c r="G11" s="167" t="s">
        <v>120</v>
      </c>
      <c r="H11" s="160" t="s">
        <v>88</v>
      </c>
      <c r="I11" s="182" t="s">
        <v>96</v>
      </c>
    </row>
    <row r="12" spans="1:14">
      <c r="B12" s="210">
        <v>1</v>
      </c>
      <c r="C12" s="106"/>
      <c r="D12" s="1"/>
      <c r="E12" s="3"/>
      <c r="F12" s="3"/>
      <c r="G12" s="4"/>
      <c r="H12" s="52">
        <f t="shared" ref="H12:H19" si="0">G12*F12</f>
        <v>0</v>
      </c>
      <c r="I12" s="290"/>
      <c r="J12" s="22" t="s">
        <v>97</v>
      </c>
    </row>
    <row r="13" spans="1:14">
      <c r="B13" s="210">
        <f>B12+1</f>
        <v>2</v>
      </c>
      <c r="C13" s="106"/>
      <c r="D13" s="1"/>
      <c r="E13" s="3"/>
      <c r="F13" s="3">
        <v>0</v>
      </c>
      <c r="G13" s="4"/>
      <c r="H13" s="52">
        <f t="shared" si="0"/>
        <v>0</v>
      </c>
      <c r="I13" s="8"/>
      <c r="J13" s="22" t="s">
        <v>98</v>
      </c>
    </row>
    <row r="14" spans="1:14">
      <c r="B14" s="210">
        <f t="shared" ref="B14:B36" si="1">B13+1</f>
        <v>3</v>
      </c>
      <c r="C14" s="106"/>
      <c r="D14" s="1"/>
      <c r="E14" s="3"/>
      <c r="F14" s="3">
        <v>0</v>
      </c>
      <c r="G14" s="4"/>
      <c r="H14" s="52">
        <f t="shared" si="0"/>
        <v>0</v>
      </c>
      <c r="I14" s="8"/>
      <c r="J14" s="22" t="s">
        <v>99</v>
      </c>
    </row>
    <row r="15" spans="1:14">
      <c r="B15" s="210">
        <f t="shared" si="1"/>
        <v>4</v>
      </c>
      <c r="C15" s="106"/>
      <c r="D15" s="1"/>
      <c r="E15" s="3"/>
      <c r="F15" s="3">
        <v>0</v>
      </c>
      <c r="G15" s="4"/>
      <c r="H15" s="52">
        <f t="shared" si="0"/>
        <v>0</v>
      </c>
      <c r="I15" s="8"/>
      <c r="J15" s="22" t="s">
        <v>100</v>
      </c>
    </row>
    <row r="16" spans="1:14">
      <c r="B16" s="210">
        <f t="shared" si="1"/>
        <v>5</v>
      </c>
      <c r="C16" s="106"/>
      <c r="D16" s="1"/>
      <c r="E16" s="3"/>
      <c r="F16" s="3">
        <v>0</v>
      </c>
      <c r="G16" s="4"/>
      <c r="H16" s="52">
        <f t="shared" si="0"/>
        <v>0</v>
      </c>
      <c r="I16" s="8"/>
      <c r="J16" s="22" t="s">
        <v>91</v>
      </c>
    </row>
    <row r="17" spans="2:10">
      <c r="B17" s="210">
        <f t="shared" si="1"/>
        <v>6</v>
      </c>
      <c r="C17" s="106"/>
      <c r="D17" s="1"/>
      <c r="E17" s="3"/>
      <c r="F17" s="3">
        <v>0</v>
      </c>
      <c r="G17" s="4"/>
      <c r="H17" s="52">
        <f t="shared" si="0"/>
        <v>0</v>
      </c>
      <c r="I17" s="8"/>
      <c r="J17" s="22" t="s">
        <v>101</v>
      </c>
    </row>
    <row r="18" spans="2:10">
      <c r="B18" s="210">
        <f t="shared" si="1"/>
        <v>7</v>
      </c>
      <c r="C18" s="106"/>
      <c r="D18" s="1"/>
      <c r="E18" s="3"/>
      <c r="F18" s="3">
        <v>0</v>
      </c>
      <c r="G18" s="4"/>
      <c r="H18" s="52">
        <f t="shared" si="0"/>
        <v>0</v>
      </c>
      <c r="I18" s="8"/>
    </row>
    <row r="19" spans="2:10">
      <c r="B19" s="210">
        <f t="shared" si="1"/>
        <v>8</v>
      </c>
      <c r="C19" s="106"/>
      <c r="D19" s="1"/>
      <c r="E19" s="3"/>
      <c r="F19" s="3">
        <v>0</v>
      </c>
      <c r="G19" s="4"/>
      <c r="H19" s="52">
        <f t="shared" si="0"/>
        <v>0</v>
      </c>
      <c r="I19" s="8"/>
    </row>
    <row r="20" spans="2:10">
      <c r="B20" s="210">
        <f t="shared" si="1"/>
        <v>9</v>
      </c>
      <c r="C20" s="106"/>
      <c r="D20" s="1"/>
      <c r="E20" s="3"/>
      <c r="F20" s="3">
        <v>0</v>
      </c>
      <c r="G20" s="4"/>
      <c r="H20" s="52">
        <f t="shared" ref="H20:H36" si="2">G20*F20</f>
        <v>0</v>
      </c>
      <c r="I20" s="8"/>
    </row>
    <row r="21" spans="2:10">
      <c r="B21" s="210">
        <f t="shared" si="1"/>
        <v>10</v>
      </c>
      <c r="C21" s="106"/>
      <c r="D21" s="1"/>
      <c r="E21" s="3"/>
      <c r="F21" s="3">
        <v>0</v>
      </c>
      <c r="G21" s="4"/>
      <c r="H21" s="52">
        <f t="shared" si="2"/>
        <v>0</v>
      </c>
      <c r="I21" s="8"/>
    </row>
    <row r="22" spans="2:10">
      <c r="B22" s="210">
        <f t="shared" si="1"/>
        <v>11</v>
      </c>
      <c r="C22" s="106"/>
      <c r="D22" s="1"/>
      <c r="E22" s="3"/>
      <c r="F22" s="3">
        <v>0</v>
      </c>
      <c r="G22" s="4"/>
      <c r="H22" s="52">
        <f t="shared" si="2"/>
        <v>0</v>
      </c>
      <c r="I22" s="8"/>
    </row>
    <row r="23" spans="2:10">
      <c r="B23" s="210">
        <f t="shared" si="1"/>
        <v>12</v>
      </c>
      <c r="C23" s="106"/>
      <c r="D23" s="1"/>
      <c r="E23" s="3"/>
      <c r="F23" s="3">
        <v>0</v>
      </c>
      <c r="G23" s="4"/>
      <c r="H23" s="52">
        <f t="shared" si="2"/>
        <v>0</v>
      </c>
      <c r="I23" s="8"/>
    </row>
    <row r="24" spans="2:10">
      <c r="B24" s="210">
        <f t="shared" si="1"/>
        <v>13</v>
      </c>
      <c r="C24" s="106"/>
      <c r="D24" s="1"/>
      <c r="E24" s="3"/>
      <c r="F24" s="3">
        <v>0</v>
      </c>
      <c r="G24" s="4"/>
      <c r="H24" s="52">
        <f t="shared" si="2"/>
        <v>0</v>
      </c>
      <c r="I24" s="8"/>
    </row>
    <row r="25" spans="2:10">
      <c r="B25" s="210">
        <f t="shared" si="1"/>
        <v>14</v>
      </c>
      <c r="C25" s="106"/>
      <c r="D25" s="1"/>
      <c r="E25" s="3"/>
      <c r="F25" s="3">
        <v>0</v>
      </c>
      <c r="G25" s="4"/>
      <c r="H25" s="52">
        <f t="shared" si="2"/>
        <v>0</v>
      </c>
      <c r="I25" s="8"/>
    </row>
    <row r="26" spans="2:10">
      <c r="B26" s="210">
        <f t="shared" si="1"/>
        <v>15</v>
      </c>
      <c r="C26" s="106"/>
      <c r="D26" s="1"/>
      <c r="E26" s="3"/>
      <c r="F26" s="3">
        <v>0</v>
      </c>
      <c r="G26" s="4"/>
      <c r="H26" s="52">
        <f t="shared" si="2"/>
        <v>0</v>
      </c>
      <c r="I26" s="8"/>
    </row>
    <row r="27" spans="2:10">
      <c r="B27" s="210">
        <f t="shared" si="1"/>
        <v>16</v>
      </c>
      <c r="C27" s="106"/>
      <c r="D27" s="1"/>
      <c r="E27" s="3"/>
      <c r="F27" s="3">
        <v>0</v>
      </c>
      <c r="G27" s="4"/>
      <c r="H27" s="52">
        <f t="shared" si="2"/>
        <v>0</v>
      </c>
      <c r="I27" s="8"/>
    </row>
    <row r="28" spans="2:10">
      <c r="B28" s="210">
        <f t="shared" si="1"/>
        <v>17</v>
      </c>
      <c r="C28" s="106"/>
      <c r="D28" s="1"/>
      <c r="E28" s="3"/>
      <c r="F28" s="3">
        <v>0</v>
      </c>
      <c r="G28" s="4"/>
      <c r="H28" s="52">
        <f t="shared" si="2"/>
        <v>0</v>
      </c>
      <c r="I28" s="8"/>
    </row>
    <row r="29" spans="2:10">
      <c r="B29" s="210">
        <f t="shared" si="1"/>
        <v>18</v>
      </c>
      <c r="C29" s="106"/>
      <c r="D29" s="1"/>
      <c r="E29" s="3"/>
      <c r="F29" s="3">
        <v>0</v>
      </c>
      <c r="G29" s="4"/>
      <c r="H29" s="52">
        <f t="shared" si="2"/>
        <v>0</v>
      </c>
      <c r="I29" s="8"/>
    </row>
    <row r="30" spans="2:10">
      <c r="B30" s="210">
        <f t="shared" si="1"/>
        <v>19</v>
      </c>
      <c r="C30" s="106"/>
      <c r="D30" s="1"/>
      <c r="E30" s="3"/>
      <c r="F30" s="3">
        <v>0</v>
      </c>
      <c r="G30" s="4"/>
      <c r="H30" s="52">
        <f t="shared" si="2"/>
        <v>0</v>
      </c>
      <c r="I30" s="8"/>
    </row>
    <row r="31" spans="2:10">
      <c r="B31" s="210">
        <f t="shared" si="1"/>
        <v>20</v>
      </c>
      <c r="C31" s="106"/>
      <c r="D31" s="1"/>
      <c r="E31" s="3"/>
      <c r="F31" s="3">
        <v>0</v>
      </c>
      <c r="G31" s="4"/>
      <c r="H31" s="52">
        <f t="shared" si="2"/>
        <v>0</v>
      </c>
      <c r="I31" s="8"/>
    </row>
    <row r="32" spans="2:10">
      <c r="B32" s="210">
        <f t="shared" si="1"/>
        <v>21</v>
      </c>
      <c r="C32" s="106"/>
      <c r="D32" s="1"/>
      <c r="E32" s="3"/>
      <c r="F32" s="3">
        <v>0</v>
      </c>
      <c r="G32" s="4"/>
      <c r="H32" s="52">
        <f t="shared" si="2"/>
        <v>0</v>
      </c>
      <c r="I32" s="8"/>
    </row>
    <row r="33" spans="1:9">
      <c r="B33" s="210">
        <f t="shared" si="1"/>
        <v>22</v>
      </c>
      <c r="C33" s="106"/>
      <c r="D33" s="1"/>
      <c r="E33" s="3"/>
      <c r="F33" s="3">
        <v>0</v>
      </c>
      <c r="G33" s="4"/>
      <c r="H33" s="52">
        <f t="shared" si="2"/>
        <v>0</v>
      </c>
      <c r="I33" s="8"/>
    </row>
    <row r="34" spans="1:9">
      <c r="B34" s="210">
        <f t="shared" si="1"/>
        <v>23</v>
      </c>
      <c r="C34" s="106"/>
      <c r="D34" s="1"/>
      <c r="E34" s="3"/>
      <c r="F34" s="3">
        <v>0</v>
      </c>
      <c r="G34" s="4"/>
      <c r="H34" s="52">
        <f t="shared" si="2"/>
        <v>0</v>
      </c>
      <c r="I34" s="8"/>
    </row>
    <row r="35" spans="1:9">
      <c r="B35" s="210">
        <f t="shared" si="1"/>
        <v>24</v>
      </c>
      <c r="C35" s="106"/>
      <c r="D35" s="1"/>
      <c r="E35" s="3"/>
      <c r="F35" s="3">
        <v>0</v>
      </c>
      <c r="G35" s="4"/>
      <c r="H35" s="52">
        <f t="shared" si="2"/>
        <v>0</v>
      </c>
      <c r="I35" s="8"/>
    </row>
    <row r="36" spans="1:9">
      <c r="B36" s="210">
        <f t="shared" si="1"/>
        <v>25</v>
      </c>
      <c r="C36" s="106"/>
      <c r="D36" s="1"/>
      <c r="E36" s="3"/>
      <c r="F36" s="3">
        <v>0</v>
      </c>
      <c r="G36" s="4"/>
      <c r="H36" s="52">
        <f t="shared" si="2"/>
        <v>0</v>
      </c>
      <c r="I36" s="8"/>
    </row>
    <row r="37" spans="1:9">
      <c r="B37" s="172"/>
      <c r="C37" s="173"/>
      <c r="D37" s="173"/>
      <c r="E37" s="173"/>
      <c r="F37" s="237"/>
      <c r="G37" s="237" t="s">
        <v>102</v>
      </c>
      <c r="H37" s="48">
        <f>SUM(H12:H36)</f>
        <v>0</v>
      </c>
      <c r="I37" s="243"/>
    </row>
    <row r="38" spans="1:9">
      <c r="A38" s="216"/>
      <c r="B38" s="113"/>
      <c r="C38" s="113"/>
      <c r="D38" s="41"/>
      <c r="E38" s="41"/>
      <c r="F38" s="42"/>
      <c r="G38" s="42"/>
      <c r="H38" s="43"/>
    </row>
    <row r="39" spans="1:9">
      <c r="A39" s="216"/>
      <c r="B39" s="113"/>
      <c r="C39" s="113"/>
      <c r="D39" s="41"/>
      <c r="E39" s="41"/>
      <c r="F39" s="42"/>
      <c r="G39" s="42"/>
      <c r="H39" s="43"/>
    </row>
    <row r="40" spans="1:9">
      <c r="A40" s="216"/>
      <c r="B40" s="113"/>
      <c r="C40" s="113"/>
      <c r="D40" s="41"/>
      <c r="E40" s="41"/>
      <c r="F40" s="42"/>
      <c r="G40" s="42"/>
      <c r="H40" s="43"/>
    </row>
    <row r="41" spans="1:9" hidden="1">
      <c r="A41" s="216"/>
      <c r="B41" s="113"/>
      <c r="C41" s="23" t="str">
        <f>'Budget Summary'!C32</f>
        <v>NCFF Funds Requested</v>
      </c>
      <c r="D41" s="23">
        <f>SUMIF(C$12:C$36,'Budget Summary'!C32,H$12:H$36)</f>
        <v>0</v>
      </c>
      <c r="E41" s="41"/>
      <c r="F41" s="42"/>
      <c r="G41" s="42"/>
      <c r="H41" s="43"/>
    </row>
    <row r="42" spans="1:9" hidden="1">
      <c r="A42" s="216"/>
      <c r="B42" s="113"/>
      <c r="C42" s="23" t="str">
        <f>'Budget Summary'!G32</f>
        <v>Match Funds</v>
      </c>
      <c r="D42" s="23">
        <f>SUMIF(C$12:C$36,'Budget Summary'!G32,H$12:H$36)</f>
        <v>0</v>
      </c>
      <c r="E42" s="41"/>
      <c r="F42" s="42"/>
      <c r="G42" s="42"/>
      <c r="H42" s="43"/>
    </row>
    <row r="43" spans="1:9" hidden="1">
      <c r="C43" s="23">
        <f>'Budget Summary'!E32</f>
        <v>0</v>
      </c>
      <c r="D43" s="23">
        <f>SUMIF(C$12:C$36,'Budget Summary'!E32,H$12:H$36)</f>
        <v>0</v>
      </c>
      <c r="E43" s="217"/>
      <c r="F43" s="217"/>
      <c r="G43" s="217"/>
      <c r="H43" s="43"/>
    </row>
    <row r="44" spans="1:9" hidden="1">
      <c r="C44" s="23">
        <f>'Budget Summary'!F32</f>
        <v>0</v>
      </c>
      <c r="D44" s="23">
        <f>SUMIF(C$12:C$36,'Budget Summary'!F32,H$12:H$36)</f>
        <v>0</v>
      </c>
    </row>
    <row r="45" spans="1:9" hidden="1">
      <c r="C45" s="23" t="e">
        <f>'Budget Summary'!#REF!</f>
        <v>#REF!</v>
      </c>
      <c r="D45" s="23">
        <f>SUMIF(C$12:C$36,'Budget Summary'!#REF!,H$12:H$36)</f>
        <v>0</v>
      </c>
    </row>
    <row r="46" spans="1:9">
      <c r="A46" s="31"/>
    </row>
    <row r="47" spans="1:9">
      <c r="A47" s="216"/>
      <c r="B47" s="31"/>
      <c r="C47" s="31"/>
      <c r="D47" s="40"/>
      <c r="E47" s="40"/>
      <c r="F47" s="40"/>
      <c r="G47" s="40"/>
      <c r="H47" s="111"/>
      <c r="I47" s="196"/>
    </row>
    <row r="48" spans="1:9">
      <c r="A48" s="216"/>
      <c r="B48" s="113"/>
      <c r="C48" s="113"/>
      <c r="D48" s="41"/>
      <c r="E48" s="41"/>
      <c r="F48" s="42"/>
      <c r="G48" s="42"/>
      <c r="H48" s="43"/>
    </row>
    <row r="49" spans="1:9">
      <c r="A49" s="216"/>
      <c r="B49" s="113"/>
      <c r="C49" s="113"/>
      <c r="D49" s="41"/>
      <c r="E49" s="41"/>
      <c r="F49" s="42"/>
      <c r="G49" s="42"/>
      <c r="H49" s="43"/>
    </row>
    <row r="50" spans="1:9">
      <c r="A50" s="216"/>
      <c r="B50" s="113"/>
      <c r="C50" s="113"/>
      <c r="D50" s="41"/>
      <c r="E50" s="41"/>
      <c r="F50" s="42"/>
      <c r="G50" s="42"/>
      <c r="H50" s="43"/>
    </row>
    <row r="51" spans="1:9">
      <c r="A51" s="216"/>
      <c r="B51" s="113"/>
      <c r="C51" s="113"/>
      <c r="D51" s="41"/>
      <c r="E51" s="41"/>
      <c r="F51" s="42"/>
      <c r="G51" s="42"/>
      <c r="H51" s="43"/>
    </row>
    <row r="52" spans="1:9">
      <c r="A52" s="216"/>
      <c r="B52" s="113"/>
      <c r="C52" s="113"/>
      <c r="D52" s="41"/>
      <c r="E52" s="41"/>
      <c r="F52" s="42"/>
      <c r="G52" s="42"/>
      <c r="H52" s="43"/>
    </row>
    <row r="53" spans="1:9">
      <c r="A53" s="216"/>
      <c r="B53" s="113"/>
      <c r="C53" s="113"/>
      <c r="D53" s="41"/>
      <c r="E53" s="41"/>
      <c r="F53" s="42"/>
      <c r="G53" s="42"/>
      <c r="H53" s="43"/>
    </row>
    <row r="54" spans="1:9">
      <c r="A54" s="216"/>
      <c r="B54" s="113"/>
      <c r="C54" s="113"/>
      <c r="D54" s="41"/>
      <c r="E54" s="41"/>
      <c r="F54" s="42"/>
      <c r="G54" s="42"/>
      <c r="H54" s="43"/>
    </row>
    <row r="55" spans="1:9">
      <c r="A55" s="216"/>
      <c r="B55" s="113"/>
      <c r="C55" s="113"/>
      <c r="D55" s="41"/>
      <c r="E55" s="41"/>
      <c r="F55" s="42"/>
      <c r="G55" s="42"/>
      <c r="H55" s="43"/>
    </row>
    <row r="56" spans="1:9">
      <c r="A56" s="216"/>
      <c r="B56" s="113"/>
      <c r="C56" s="113"/>
      <c r="D56" s="41"/>
      <c r="E56" s="41"/>
      <c r="F56" s="42"/>
      <c r="G56" s="42"/>
      <c r="H56" s="43"/>
    </row>
    <row r="57" spans="1:9">
      <c r="A57" s="216"/>
      <c r="B57" s="113"/>
      <c r="C57" s="113"/>
      <c r="D57" s="41"/>
      <c r="E57" s="41"/>
      <c r="F57" s="42"/>
      <c r="G57" s="42"/>
      <c r="H57" s="43"/>
    </row>
    <row r="58" spans="1:9">
      <c r="D58" s="217"/>
      <c r="E58" s="217"/>
      <c r="F58" s="217"/>
      <c r="G58" s="217"/>
      <c r="H58" s="43"/>
    </row>
    <row r="61" spans="1:9">
      <c r="A61" s="31"/>
    </row>
    <row r="62" spans="1:9">
      <c r="A62" s="216"/>
      <c r="B62" s="31"/>
      <c r="C62" s="31"/>
      <c r="D62" s="40"/>
      <c r="E62" s="40"/>
      <c r="F62" s="40"/>
      <c r="G62" s="40"/>
      <c r="H62" s="111"/>
      <c r="I62" s="196"/>
    </row>
    <row r="63" spans="1:9">
      <c r="A63" s="216"/>
      <c r="B63" s="113"/>
      <c r="C63" s="113"/>
      <c r="D63" s="41"/>
      <c r="E63" s="41"/>
      <c r="F63" s="42"/>
      <c r="G63" s="42"/>
      <c r="H63" s="43"/>
    </row>
    <row r="64" spans="1:9">
      <c r="A64" s="216"/>
      <c r="B64" s="113"/>
      <c r="C64" s="113"/>
      <c r="D64" s="41"/>
      <c r="E64" s="41"/>
      <c r="F64" s="42"/>
      <c r="G64" s="42"/>
      <c r="H64" s="43"/>
    </row>
    <row r="65" spans="1:9">
      <c r="A65" s="216"/>
      <c r="B65" s="113"/>
      <c r="C65" s="113"/>
      <c r="D65" s="41"/>
      <c r="E65" s="41"/>
      <c r="F65" s="42"/>
      <c r="G65" s="42"/>
      <c r="H65" s="43"/>
    </row>
    <row r="66" spans="1:9">
      <c r="A66" s="216"/>
      <c r="B66" s="113"/>
      <c r="C66" s="113"/>
      <c r="D66" s="41"/>
      <c r="E66" s="41"/>
      <c r="F66" s="42"/>
      <c r="G66" s="42"/>
      <c r="H66" s="43"/>
    </row>
    <row r="67" spans="1:9">
      <c r="A67" s="216"/>
      <c r="B67" s="113"/>
      <c r="C67" s="113"/>
      <c r="D67" s="41"/>
      <c r="E67" s="41"/>
      <c r="F67" s="42"/>
      <c r="G67" s="42"/>
      <c r="H67" s="43"/>
    </row>
    <row r="68" spans="1:9">
      <c r="A68" s="216"/>
      <c r="B68" s="113"/>
      <c r="C68" s="113"/>
      <c r="D68" s="41"/>
      <c r="E68" s="41"/>
      <c r="F68" s="42"/>
      <c r="G68" s="42"/>
      <c r="H68" s="43"/>
    </row>
    <row r="69" spans="1:9">
      <c r="A69" s="216"/>
      <c r="B69" s="113"/>
      <c r="C69" s="113"/>
      <c r="D69" s="41"/>
      <c r="E69" s="41"/>
      <c r="F69" s="42"/>
      <c r="G69" s="42"/>
      <c r="H69" s="43"/>
    </row>
    <row r="70" spans="1:9">
      <c r="A70" s="216"/>
      <c r="B70" s="113"/>
      <c r="C70" s="113"/>
      <c r="D70" s="41"/>
      <c r="E70" s="41"/>
      <c r="F70" s="42"/>
      <c r="G70" s="42"/>
      <c r="H70" s="43"/>
    </row>
    <row r="71" spans="1:9">
      <c r="A71" s="216"/>
      <c r="B71" s="113"/>
      <c r="C71" s="113"/>
      <c r="D71" s="41"/>
      <c r="E71" s="41"/>
      <c r="F71" s="42"/>
      <c r="G71" s="42"/>
      <c r="H71" s="43"/>
    </row>
    <row r="72" spans="1:9">
      <c r="A72" s="216"/>
      <c r="B72" s="113"/>
      <c r="C72" s="113"/>
      <c r="D72" s="41"/>
      <c r="E72" s="41"/>
      <c r="F72" s="42"/>
      <c r="G72" s="42"/>
      <c r="H72" s="43"/>
    </row>
    <row r="73" spans="1:9">
      <c r="D73" s="217"/>
      <c r="E73" s="217"/>
      <c r="F73" s="217"/>
      <c r="G73" s="217"/>
      <c r="H73" s="43"/>
    </row>
    <row r="76" spans="1:9">
      <c r="A76" s="31"/>
    </row>
    <row r="77" spans="1:9">
      <c r="A77" s="216"/>
      <c r="B77" s="31"/>
      <c r="C77" s="31"/>
      <c r="D77" s="40"/>
      <c r="E77" s="40"/>
      <c r="F77" s="40"/>
      <c r="G77" s="40"/>
      <c r="H77" s="111"/>
      <c r="I77" s="196"/>
    </row>
    <row r="78" spans="1:9">
      <c r="A78" s="216"/>
      <c r="B78" s="113"/>
      <c r="C78" s="113"/>
      <c r="D78" s="41"/>
      <c r="E78" s="41"/>
      <c r="F78" s="42"/>
      <c r="G78" s="42"/>
      <c r="H78" s="43"/>
    </row>
    <row r="79" spans="1:9">
      <c r="A79" s="216"/>
      <c r="B79" s="113"/>
      <c r="C79" s="113"/>
      <c r="D79" s="41"/>
      <c r="E79" s="41"/>
      <c r="F79" s="42"/>
      <c r="G79" s="42"/>
      <c r="H79" s="43"/>
    </row>
    <row r="80" spans="1:9">
      <c r="A80" s="216"/>
      <c r="B80" s="113"/>
      <c r="C80" s="113"/>
      <c r="D80" s="41"/>
      <c r="E80" s="41"/>
      <c r="F80" s="42"/>
      <c r="G80" s="42"/>
      <c r="H80" s="43"/>
    </row>
    <row r="81" spans="1:9">
      <c r="A81" s="216"/>
      <c r="B81" s="113"/>
      <c r="C81" s="113"/>
      <c r="D81" s="41"/>
      <c r="E81" s="41"/>
      <c r="F81" s="42"/>
      <c r="G81" s="42"/>
      <c r="H81" s="43"/>
    </row>
    <row r="82" spans="1:9">
      <c r="A82" s="216"/>
      <c r="B82" s="113"/>
      <c r="C82" s="113"/>
      <c r="D82" s="41"/>
      <c r="E82" s="41"/>
      <c r="F82" s="42"/>
      <c r="G82" s="42"/>
      <c r="H82" s="43"/>
    </row>
    <row r="83" spans="1:9">
      <c r="A83" s="216"/>
      <c r="B83" s="113"/>
      <c r="C83" s="113"/>
      <c r="D83" s="41"/>
      <c r="E83" s="41"/>
      <c r="F83" s="42"/>
      <c r="G83" s="42"/>
      <c r="H83" s="43"/>
    </row>
    <row r="84" spans="1:9">
      <c r="A84" s="216"/>
      <c r="B84" s="113"/>
      <c r="C84" s="113"/>
      <c r="D84" s="41"/>
      <c r="E84" s="41"/>
      <c r="F84" s="42"/>
      <c r="G84" s="42"/>
      <c r="H84" s="43"/>
    </row>
    <row r="85" spans="1:9">
      <c r="A85" s="216"/>
      <c r="B85" s="113"/>
      <c r="C85" s="113"/>
      <c r="D85" s="41"/>
      <c r="E85" s="41"/>
      <c r="F85" s="42"/>
      <c r="G85" s="42"/>
      <c r="H85" s="43"/>
    </row>
    <row r="86" spans="1:9">
      <c r="A86" s="216"/>
      <c r="B86" s="113"/>
      <c r="C86" s="113"/>
      <c r="D86" s="41"/>
      <c r="E86" s="41"/>
      <c r="F86" s="42"/>
      <c r="G86" s="42"/>
      <c r="H86" s="43"/>
    </row>
    <row r="87" spans="1:9">
      <c r="A87" s="216"/>
      <c r="B87" s="113"/>
      <c r="C87" s="113"/>
      <c r="D87" s="41"/>
      <c r="E87" s="41"/>
      <c r="F87" s="42"/>
      <c r="G87" s="42"/>
      <c r="H87" s="43"/>
    </row>
    <row r="88" spans="1:9">
      <c r="D88" s="217"/>
      <c r="E88" s="217"/>
      <c r="F88" s="217"/>
      <c r="G88" s="217"/>
      <c r="H88" s="43"/>
    </row>
    <row r="91" spans="1:9">
      <c r="A91" s="31"/>
    </row>
    <row r="92" spans="1:9">
      <c r="A92" s="216"/>
      <c r="B92" s="31"/>
      <c r="C92" s="31"/>
      <c r="D92" s="40"/>
      <c r="E92" s="40"/>
      <c r="F92" s="40"/>
      <c r="G92" s="40"/>
      <c r="H92" s="111"/>
      <c r="I92" s="196"/>
    </row>
    <row r="93" spans="1:9">
      <c r="A93" s="216"/>
      <c r="B93" s="113"/>
      <c r="C93" s="113"/>
      <c r="D93" s="41"/>
      <c r="E93" s="41"/>
      <c r="F93" s="42"/>
      <c r="G93" s="42"/>
      <c r="H93" s="43"/>
    </row>
    <row r="94" spans="1:9">
      <c r="A94" s="216"/>
      <c r="B94" s="113"/>
      <c r="C94" s="113"/>
      <c r="D94" s="41"/>
      <c r="E94" s="41"/>
      <c r="F94" s="42"/>
      <c r="G94" s="42"/>
      <c r="H94" s="43"/>
    </row>
    <row r="95" spans="1:9">
      <c r="A95" s="216"/>
      <c r="B95" s="113"/>
      <c r="C95" s="113"/>
      <c r="D95" s="41"/>
      <c r="E95" s="41"/>
      <c r="F95" s="42"/>
      <c r="G95" s="42"/>
      <c r="H95" s="43"/>
    </row>
    <row r="96" spans="1:9">
      <c r="A96" s="216"/>
      <c r="B96" s="113"/>
      <c r="C96" s="113"/>
      <c r="D96" s="41"/>
      <c r="E96" s="41"/>
      <c r="F96" s="42"/>
      <c r="G96" s="42"/>
      <c r="H96" s="43"/>
    </row>
    <row r="97" spans="1:9">
      <c r="A97" s="216"/>
      <c r="B97" s="113"/>
      <c r="C97" s="113"/>
      <c r="D97" s="41"/>
      <c r="E97" s="41"/>
      <c r="F97" s="42"/>
      <c r="G97" s="42"/>
      <c r="H97" s="43"/>
    </row>
    <row r="98" spans="1:9">
      <c r="A98" s="216"/>
      <c r="B98" s="113"/>
      <c r="C98" s="113"/>
      <c r="D98" s="41"/>
      <c r="E98" s="41"/>
      <c r="F98" s="42"/>
      <c r="G98" s="42"/>
      <c r="H98" s="43"/>
    </row>
    <row r="99" spans="1:9">
      <c r="A99" s="216"/>
      <c r="B99" s="113"/>
      <c r="C99" s="113"/>
      <c r="D99" s="41"/>
      <c r="E99" s="41"/>
      <c r="F99" s="42"/>
      <c r="G99" s="42"/>
      <c r="H99" s="43"/>
    </row>
    <row r="100" spans="1:9">
      <c r="A100" s="216"/>
      <c r="B100" s="113"/>
      <c r="C100" s="113"/>
      <c r="D100" s="41"/>
      <c r="E100" s="41"/>
      <c r="F100" s="42"/>
      <c r="G100" s="42"/>
      <c r="H100" s="43"/>
    </row>
    <row r="101" spans="1:9">
      <c r="A101" s="216"/>
      <c r="B101" s="113"/>
      <c r="C101" s="113"/>
      <c r="D101" s="41"/>
      <c r="E101" s="41"/>
      <c r="F101" s="42"/>
      <c r="G101" s="42"/>
      <c r="H101" s="43"/>
    </row>
    <row r="102" spans="1:9">
      <c r="A102" s="216"/>
      <c r="B102" s="113"/>
      <c r="C102" s="113"/>
      <c r="D102" s="41"/>
      <c r="E102" s="41"/>
      <c r="F102" s="42"/>
      <c r="G102" s="42"/>
      <c r="H102" s="43"/>
    </row>
    <row r="103" spans="1:9">
      <c r="D103" s="217"/>
      <c r="E103" s="217"/>
      <c r="F103" s="217"/>
      <c r="G103" s="217"/>
      <c r="H103" s="43"/>
    </row>
    <row r="106" spans="1:9">
      <c r="A106" s="31"/>
    </row>
    <row r="107" spans="1:9">
      <c r="A107" s="216"/>
      <c r="B107" s="31"/>
      <c r="C107" s="31"/>
      <c r="D107" s="40"/>
      <c r="E107" s="40"/>
      <c r="F107" s="40"/>
      <c r="G107" s="40"/>
      <c r="H107" s="111"/>
      <c r="I107" s="196"/>
    </row>
    <row r="108" spans="1:9">
      <c r="A108" s="216"/>
      <c r="B108" s="113"/>
      <c r="C108" s="113"/>
      <c r="D108" s="41"/>
      <c r="E108" s="41"/>
      <c r="F108" s="42"/>
      <c r="G108" s="42"/>
      <c r="H108" s="43"/>
    </row>
    <row r="109" spans="1:9">
      <c r="A109" s="216"/>
      <c r="B109" s="113"/>
      <c r="C109" s="113"/>
      <c r="D109" s="41"/>
      <c r="E109" s="41"/>
      <c r="F109" s="42"/>
      <c r="G109" s="42"/>
      <c r="H109" s="43"/>
    </row>
    <row r="110" spans="1:9">
      <c r="A110" s="216"/>
      <c r="B110" s="113"/>
      <c r="C110" s="113"/>
      <c r="D110" s="41"/>
      <c r="E110" s="41"/>
      <c r="F110" s="42"/>
      <c r="G110" s="42"/>
      <c r="H110" s="43"/>
    </row>
    <row r="111" spans="1:9">
      <c r="A111" s="216"/>
      <c r="B111" s="113"/>
      <c r="C111" s="113"/>
      <c r="D111" s="41"/>
      <c r="E111" s="41"/>
      <c r="F111" s="42"/>
      <c r="G111" s="42"/>
      <c r="H111" s="43"/>
    </row>
    <row r="112" spans="1:9">
      <c r="A112" s="216"/>
      <c r="B112" s="113"/>
      <c r="C112" s="113"/>
      <c r="D112" s="41"/>
      <c r="E112" s="41"/>
      <c r="F112" s="42"/>
      <c r="G112" s="42"/>
      <c r="H112" s="43"/>
    </row>
    <row r="113" spans="1:8">
      <c r="A113" s="216"/>
      <c r="B113" s="113"/>
      <c r="C113" s="113"/>
      <c r="D113" s="41"/>
      <c r="E113" s="41"/>
      <c r="F113" s="42"/>
      <c r="G113" s="42"/>
      <c r="H113" s="43"/>
    </row>
    <row r="114" spans="1:8">
      <c r="A114" s="216"/>
      <c r="B114" s="113"/>
      <c r="C114" s="113"/>
      <c r="D114" s="41"/>
      <c r="E114" s="41"/>
      <c r="F114" s="42"/>
      <c r="G114" s="42"/>
      <c r="H114" s="43"/>
    </row>
    <row r="115" spans="1:8">
      <c r="A115" s="216"/>
      <c r="B115" s="113"/>
      <c r="C115" s="113"/>
      <c r="D115" s="41"/>
      <c r="E115" s="41"/>
      <c r="F115" s="42"/>
      <c r="G115" s="42"/>
      <c r="H115" s="43"/>
    </row>
    <row r="116" spans="1:8">
      <c r="A116" s="216"/>
      <c r="B116" s="113"/>
      <c r="C116" s="113"/>
      <c r="D116" s="41"/>
      <c r="E116" s="41"/>
      <c r="F116" s="42"/>
      <c r="G116" s="42"/>
      <c r="H116" s="43"/>
    </row>
    <row r="117" spans="1:8">
      <c r="A117" s="216"/>
      <c r="B117" s="113"/>
      <c r="C117" s="113"/>
      <c r="D117" s="41"/>
      <c r="E117" s="41"/>
      <c r="F117" s="42"/>
      <c r="G117" s="42"/>
      <c r="H117" s="43"/>
    </row>
    <row r="118" spans="1:8">
      <c r="D118" s="217"/>
      <c r="E118" s="217"/>
      <c r="F118" s="217"/>
      <c r="G118" s="217"/>
      <c r="H118" s="43"/>
    </row>
  </sheetData>
  <sheetProtection algorithmName="SHA-512" hashValue="HKlkFMnLbhwmGGl+pf4viKi9oXvx+JUJN/bfmT7fi6Dn6eF/sBcw38zDOAGMRsjJ63LYxl/kBmHKRDq2BMVLLA==" saltValue="f6CwkoS1ynq+PbzMRLHrew==" spinCount="100000" sheet="1" objects="1" scenarios="1"/>
  <protectedRanges>
    <protectedRange sqref="D78:G87 D93:G102 D108:G117 D38:G40 D48:G57 D63:G72 E41:G42" name="Range1"/>
    <protectedRange sqref="E12:G36" name="Range1_1"/>
    <protectedRange sqref="E8:G9" name="Range1_2"/>
  </protectedRanges>
  <mergeCells count="3">
    <mergeCell ref="B1:I1"/>
    <mergeCell ref="B2:I5"/>
    <mergeCell ref="B9:I9"/>
  </mergeCells>
  <dataValidations count="6">
    <dataValidation operator="greaterThanOrEqual" allowBlank="1" showInputMessage="1" showErrorMessage="1" error="Cost per unit" prompt="Cost per unit" sqref="D108:D117 D48:D57 D63:D72 D78:D87 D93:D102 F12:F36 F8:F9 D38:D40" xr:uid="{8AFA1089-F258-4F5B-8285-A5D9D30234A7}"/>
    <dataValidation type="list" operator="greaterThanOrEqual" allowBlank="1" showInputMessage="1" showErrorMessage="1" error="Cost per unit" sqref="E108:E117 E48:E57 E63:E72 E78:E87 E93:E102 E38:E42" xr:uid="{7315D68D-0E33-4B37-A7AD-2C9FA5A10824}">
      <formula1>$K$11:$K$14</formula1>
    </dataValidation>
    <dataValidation operator="greaterThanOrEqual" allowBlank="1" showInputMessage="1" showErrorMessage="1" error="Cost per unit" prompt="Enter # of items needed." sqref="F108:F117 F48:F57 F63:F72 F78:F87 F93:F102 G12:G36 F38:F42 G8:G9" xr:uid="{DAF112DB-1736-42A7-9918-1F5835389D17}"/>
    <dataValidation operator="greaterThanOrEqual" allowBlank="1" showInputMessage="1" showErrorMessage="1" error="Cost per unit" prompt="Enter length of time that item will be needed. " sqref="G48:G57 G108:G117 G63:G72 G78:G87 G93:G102 G38:G42" xr:uid="{074EC50E-ABE9-4782-9C81-492C72855DF2}"/>
    <dataValidation type="list" operator="greaterThanOrEqual" allowBlank="1" showInputMessage="1" showErrorMessage="1" error="Cost per unit" sqref="E12:E36" xr:uid="{3C55E7C6-7ED9-44FC-832A-C967212F3B5C}">
      <formula1>$J$12:$J$17</formula1>
    </dataValidation>
    <dataValidation type="list" operator="greaterThanOrEqual" allowBlank="1" showInputMessage="1" showErrorMessage="1" error="Cost per unit" sqref="E8:E9" xr:uid="{BC06B8BF-4AEE-4418-9849-C76768E5AF7D}">
      <formula1>$K$10:$K$10</formula1>
    </dataValidation>
  </dataValidations>
  <pageMargins left="0.25" right="0.25" top="0.75" bottom="0.75" header="0.3" footer="0.3"/>
  <pageSetup scale="63" orientation="landscape" r:id="rId1"/>
  <headerFooter scaleWithDoc="0">
    <oddHeader>&amp;CAttachment A</oddHeader>
  </headerFooter>
  <colBreaks count="1" manualBreakCount="1">
    <brk id="9"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AE469641-8C71-4250-91F6-D58CB9E32885}">
          <x14:formula1>
            <xm:f>'Budget Summary'!$C$32:$G$32</xm:f>
          </x14:formula1>
          <xm:sqref>C12:C36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6BDF8-CBE8-4542-B709-5148CA86450E}">
  <sheetPr>
    <tabColor rgb="FFA9D08E"/>
    <pageSetUpPr fitToPage="1"/>
  </sheetPr>
  <dimension ref="A1:O136"/>
  <sheetViews>
    <sheetView showGridLines="0" topLeftCell="A9" zoomScale="70" zoomScaleNormal="70" workbookViewId="0">
      <selection activeCell="F22" sqref="F22"/>
    </sheetView>
  </sheetViews>
  <sheetFormatPr defaultColWidth="9.140625" defaultRowHeight="15.6"/>
  <cols>
    <col min="1" max="1" width="2.42578125" style="23" customWidth="1"/>
    <col min="2" max="2" width="10.140625" style="23" customWidth="1"/>
    <col min="3" max="3" width="18.42578125" style="23" customWidth="1"/>
    <col min="4" max="4" width="39.42578125" style="23" customWidth="1"/>
    <col min="5" max="5" width="16.85546875" style="23" bestFit="1" customWidth="1"/>
    <col min="6" max="6" width="15.85546875" style="23" customWidth="1"/>
    <col min="7" max="7" width="10.7109375" style="23" customWidth="1"/>
    <col min="8" max="8" width="15.28515625" style="227" customWidth="1"/>
    <col min="9" max="9" width="55.85546875" style="23" customWidth="1"/>
    <col min="10" max="10" width="2.42578125" style="22" customWidth="1"/>
    <col min="11" max="12" width="9.140625" style="195"/>
    <col min="13" max="15" width="9.140625" style="20"/>
    <col min="16" max="16384" width="9.140625" style="23"/>
  </cols>
  <sheetData>
    <row r="1" spans="1:13" ht="12.6" customHeight="1">
      <c r="A1" s="21"/>
      <c r="B1" s="417"/>
      <c r="C1" s="417"/>
      <c r="D1" s="417"/>
      <c r="E1" s="417"/>
      <c r="F1" s="417"/>
      <c r="G1" s="417"/>
      <c r="H1" s="417"/>
      <c r="I1" s="21"/>
      <c r="J1" s="34"/>
      <c r="K1" s="194"/>
      <c r="L1" s="194"/>
      <c r="M1" s="112"/>
    </row>
    <row r="2" spans="1:13" ht="15" customHeight="1">
      <c r="A2" s="24"/>
      <c r="B2" s="416" t="s">
        <v>124</v>
      </c>
      <c r="C2" s="416"/>
      <c r="D2" s="416"/>
      <c r="E2" s="416"/>
      <c r="F2" s="416"/>
      <c r="G2" s="416"/>
      <c r="H2" s="416"/>
      <c r="I2" s="416"/>
      <c r="J2" s="36"/>
    </row>
    <row r="3" spans="1:13">
      <c r="A3" s="24"/>
      <c r="B3" s="416"/>
      <c r="C3" s="416"/>
      <c r="D3" s="416"/>
      <c r="E3" s="416"/>
      <c r="F3" s="416"/>
      <c r="G3" s="416"/>
      <c r="H3" s="416"/>
      <c r="I3" s="416"/>
      <c r="J3" s="36"/>
    </row>
    <row r="4" spans="1:13">
      <c r="A4" s="24"/>
      <c r="B4" s="416"/>
      <c r="C4" s="416"/>
      <c r="D4" s="416"/>
      <c r="E4" s="416"/>
      <c r="F4" s="416"/>
      <c r="G4" s="416"/>
      <c r="H4" s="416"/>
      <c r="I4" s="416"/>
      <c r="J4" s="36"/>
    </row>
    <row r="5" spans="1:13" ht="36" customHeight="1">
      <c r="A5" s="24"/>
      <c r="B5" s="416"/>
      <c r="C5" s="416"/>
      <c r="D5" s="416"/>
      <c r="E5" s="416"/>
      <c r="F5" s="416"/>
      <c r="G5" s="416"/>
      <c r="H5" s="416"/>
      <c r="I5" s="416"/>
      <c r="J5" s="36"/>
    </row>
    <row r="6" spans="1:13" ht="21">
      <c r="A6" s="24"/>
      <c r="B6" s="197" t="s">
        <v>51</v>
      </c>
      <c r="C6" s="198"/>
      <c r="D6" s="199"/>
      <c r="E6" s="199"/>
      <c r="F6" s="199"/>
      <c r="G6" s="199"/>
      <c r="H6" s="199"/>
      <c r="I6" s="239"/>
      <c r="J6" s="36"/>
    </row>
    <row r="7" spans="1:13">
      <c r="A7" s="24"/>
      <c r="B7" s="200" t="s">
        <v>54</v>
      </c>
      <c r="C7" s="201" t="s">
        <v>55</v>
      </c>
      <c r="D7" s="202" t="s">
        <v>84</v>
      </c>
      <c r="E7" s="202" t="s">
        <v>85</v>
      </c>
      <c r="F7" s="202" t="s">
        <v>86</v>
      </c>
      <c r="G7" s="202" t="s">
        <v>87</v>
      </c>
      <c r="H7" s="203" t="s">
        <v>88</v>
      </c>
      <c r="I7" s="244" t="s">
        <v>89</v>
      </c>
      <c r="J7" s="36"/>
    </row>
    <row r="8" spans="1:13" ht="30.95">
      <c r="A8" s="24"/>
      <c r="B8" s="245">
        <v>1</v>
      </c>
      <c r="C8" s="246" t="s">
        <v>67</v>
      </c>
      <c r="D8" s="246" t="s">
        <v>125</v>
      </c>
      <c r="E8" s="53" t="s">
        <v>100</v>
      </c>
      <c r="F8" s="53">
        <v>32.99</v>
      </c>
      <c r="G8" s="54">
        <v>4</v>
      </c>
      <c r="H8" s="90">
        <f>G8*F8</f>
        <v>131.96</v>
      </c>
      <c r="I8" s="247" t="s">
        <v>126</v>
      </c>
      <c r="J8" s="36"/>
    </row>
    <row r="9" spans="1:13" ht="46.5">
      <c r="A9" s="24"/>
      <c r="B9" s="205">
        <v>2</v>
      </c>
      <c r="C9" s="248" t="s">
        <v>67</v>
      </c>
      <c r="D9" s="248" t="s">
        <v>127</v>
      </c>
      <c r="E9" s="55" t="s">
        <v>97</v>
      </c>
      <c r="F9" s="55">
        <v>200</v>
      </c>
      <c r="G9" s="56">
        <v>3</v>
      </c>
      <c r="H9" s="92">
        <f>G9*F9</f>
        <v>600</v>
      </c>
      <c r="I9" s="249" t="s">
        <v>128</v>
      </c>
      <c r="J9" s="36"/>
    </row>
    <row r="10" spans="1:13" ht="12.6" customHeight="1">
      <c r="A10" s="24"/>
      <c r="B10" s="417"/>
      <c r="C10" s="417"/>
      <c r="D10" s="417"/>
      <c r="E10" s="417"/>
      <c r="F10" s="417"/>
      <c r="G10" s="417"/>
      <c r="H10" s="417"/>
      <c r="I10" s="24"/>
      <c r="J10" s="36"/>
    </row>
    <row r="11" spans="1:13">
      <c r="B11" s="250" t="s">
        <v>129</v>
      </c>
      <c r="C11" s="250"/>
      <c r="D11" s="250"/>
      <c r="E11" s="250"/>
      <c r="F11" s="250"/>
      <c r="G11" s="250"/>
      <c r="H11" s="250"/>
      <c r="I11" s="250"/>
    </row>
    <row r="12" spans="1:13" ht="90.75" customHeight="1">
      <c r="B12" s="208" t="s">
        <v>54</v>
      </c>
      <c r="C12" s="201" t="s">
        <v>55</v>
      </c>
      <c r="D12" s="208" t="s">
        <v>84</v>
      </c>
      <c r="E12" s="167" t="s">
        <v>93</v>
      </c>
      <c r="F12" s="167" t="s">
        <v>86</v>
      </c>
      <c r="G12" s="231" t="s">
        <v>120</v>
      </c>
      <c r="H12" s="232" t="s">
        <v>88</v>
      </c>
      <c r="I12" s="182" t="s">
        <v>96</v>
      </c>
    </row>
    <row r="13" spans="1:13">
      <c r="B13" s="210">
        <v>1</v>
      </c>
      <c r="C13" s="106"/>
      <c r="D13" s="1"/>
      <c r="E13" s="3"/>
      <c r="F13" s="3">
        <v>0</v>
      </c>
      <c r="G13" s="15"/>
      <c r="H13" s="57">
        <f t="shared" ref="H13:H20" si="0">G13*F13</f>
        <v>0</v>
      </c>
      <c r="I13" s="14"/>
      <c r="J13" s="22" t="s">
        <v>97</v>
      </c>
    </row>
    <row r="14" spans="1:13">
      <c r="B14" s="210">
        <f>B13+1</f>
        <v>2</v>
      </c>
      <c r="C14" s="106"/>
      <c r="D14" s="1"/>
      <c r="E14" s="3"/>
      <c r="F14" s="3">
        <v>0</v>
      </c>
      <c r="G14" s="15"/>
      <c r="H14" s="57">
        <f t="shared" si="0"/>
        <v>0</v>
      </c>
      <c r="I14" s="13"/>
      <c r="J14" s="22" t="s">
        <v>98</v>
      </c>
    </row>
    <row r="15" spans="1:13">
      <c r="B15" s="210">
        <f t="shared" ref="B15:B32" si="1">B14+1</f>
        <v>3</v>
      </c>
      <c r="C15" s="106"/>
      <c r="D15" s="1"/>
      <c r="E15" s="3"/>
      <c r="F15" s="3">
        <v>0</v>
      </c>
      <c r="G15" s="15"/>
      <c r="H15" s="57">
        <f t="shared" si="0"/>
        <v>0</v>
      </c>
      <c r="I15" s="8"/>
      <c r="J15" s="22" t="s">
        <v>99</v>
      </c>
    </row>
    <row r="16" spans="1:13">
      <c r="B16" s="210">
        <f t="shared" si="1"/>
        <v>4</v>
      </c>
      <c r="C16" s="106"/>
      <c r="D16" s="1"/>
      <c r="E16" s="3"/>
      <c r="F16" s="3">
        <v>0</v>
      </c>
      <c r="G16" s="15"/>
      <c r="H16" s="57">
        <f t="shared" si="0"/>
        <v>0</v>
      </c>
      <c r="I16" s="14"/>
      <c r="J16" s="22" t="s">
        <v>100</v>
      </c>
    </row>
    <row r="17" spans="2:10">
      <c r="B17" s="210">
        <f t="shared" si="1"/>
        <v>5</v>
      </c>
      <c r="C17" s="106"/>
      <c r="D17" s="1"/>
      <c r="E17" s="3"/>
      <c r="F17" s="3">
        <v>0</v>
      </c>
      <c r="G17" s="15"/>
      <c r="H17" s="57">
        <f t="shared" si="0"/>
        <v>0</v>
      </c>
      <c r="I17" s="8"/>
      <c r="J17" s="22" t="s">
        <v>91</v>
      </c>
    </row>
    <row r="18" spans="2:10">
      <c r="B18" s="210">
        <f t="shared" si="1"/>
        <v>6</v>
      </c>
      <c r="C18" s="106"/>
      <c r="D18" s="1"/>
      <c r="E18" s="3"/>
      <c r="F18" s="3">
        <v>0</v>
      </c>
      <c r="G18" s="15"/>
      <c r="H18" s="57">
        <f t="shared" si="0"/>
        <v>0</v>
      </c>
      <c r="I18" s="8"/>
      <c r="J18" s="22" t="s">
        <v>101</v>
      </c>
    </row>
    <row r="19" spans="2:10">
      <c r="B19" s="210">
        <f t="shared" si="1"/>
        <v>7</v>
      </c>
      <c r="C19" s="106"/>
      <c r="D19" s="1"/>
      <c r="E19" s="3"/>
      <c r="F19" s="3">
        <v>0</v>
      </c>
      <c r="G19" s="15"/>
      <c r="H19" s="57">
        <f t="shared" si="0"/>
        <v>0</v>
      </c>
      <c r="I19" s="8"/>
    </row>
    <row r="20" spans="2:10">
      <c r="B20" s="210">
        <f t="shared" si="1"/>
        <v>8</v>
      </c>
      <c r="C20" s="106"/>
      <c r="D20" s="1"/>
      <c r="E20" s="3"/>
      <c r="F20" s="3">
        <v>0</v>
      </c>
      <c r="G20" s="15"/>
      <c r="H20" s="57">
        <f t="shared" si="0"/>
        <v>0</v>
      </c>
      <c r="I20" s="8"/>
    </row>
    <row r="21" spans="2:10">
      <c r="B21" s="210">
        <f t="shared" si="1"/>
        <v>9</v>
      </c>
      <c r="C21" s="106"/>
      <c r="D21" s="1"/>
      <c r="E21" s="3"/>
      <c r="F21" s="3">
        <v>0</v>
      </c>
      <c r="G21" s="15"/>
      <c r="H21" s="58">
        <f t="shared" ref="H21:H32" si="2">G21*F21</f>
        <v>0</v>
      </c>
      <c r="I21" s="8"/>
    </row>
    <row r="22" spans="2:10">
      <c r="B22" s="210">
        <f t="shared" si="1"/>
        <v>10</v>
      </c>
      <c r="C22" s="106"/>
      <c r="D22" s="1"/>
      <c r="E22" s="3"/>
      <c r="F22" s="3">
        <v>0</v>
      </c>
      <c r="G22" s="4"/>
      <c r="H22" s="59">
        <f t="shared" si="2"/>
        <v>0</v>
      </c>
      <c r="I22" s="14"/>
    </row>
    <row r="23" spans="2:10">
      <c r="B23" s="210">
        <f t="shared" si="1"/>
        <v>11</v>
      </c>
      <c r="C23" s="106"/>
      <c r="D23" s="1"/>
      <c r="E23" s="3"/>
      <c r="F23" s="3">
        <v>0</v>
      </c>
      <c r="G23" s="4"/>
      <c r="H23" s="52">
        <f t="shared" si="2"/>
        <v>0</v>
      </c>
      <c r="I23" s="8"/>
    </row>
    <row r="24" spans="2:10">
      <c r="B24" s="210">
        <f t="shared" si="1"/>
        <v>12</v>
      </c>
      <c r="C24" s="106"/>
      <c r="D24" s="1"/>
      <c r="E24" s="3"/>
      <c r="F24" s="3">
        <v>0</v>
      </c>
      <c r="G24" s="4"/>
      <c r="H24" s="52">
        <f t="shared" si="2"/>
        <v>0</v>
      </c>
      <c r="I24" s="8"/>
    </row>
    <row r="25" spans="2:10">
      <c r="B25" s="210">
        <f t="shared" si="1"/>
        <v>13</v>
      </c>
      <c r="C25" s="106"/>
      <c r="D25" s="1"/>
      <c r="E25" s="3"/>
      <c r="F25" s="3">
        <v>0</v>
      </c>
      <c r="G25" s="4"/>
      <c r="H25" s="52">
        <f t="shared" si="2"/>
        <v>0</v>
      </c>
      <c r="I25" s="8"/>
    </row>
    <row r="26" spans="2:10">
      <c r="B26" s="210">
        <f t="shared" si="1"/>
        <v>14</v>
      </c>
      <c r="C26" s="106"/>
      <c r="D26" s="1"/>
      <c r="E26" s="3"/>
      <c r="F26" s="3">
        <v>0</v>
      </c>
      <c r="G26" s="4"/>
      <c r="H26" s="52">
        <f t="shared" si="2"/>
        <v>0</v>
      </c>
      <c r="I26" s="8"/>
    </row>
    <row r="27" spans="2:10">
      <c r="B27" s="210">
        <f t="shared" si="1"/>
        <v>15</v>
      </c>
      <c r="C27" s="106"/>
      <c r="D27" s="1"/>
      <c r="E27" s="3"/>
      <c r="F27" s="3">
        <v>0</v>
      </c>
      <c r="G27" s="4"/>
      <c r="H27" s="52">
        <f t="shared" si="2"/>
        <v>0</v>
      </c>
      <c r="I27" s="8"/>
    </row>
    <row r="28" spans="2:10">
      <c r="B28" s="210">
        <f t="shared" si="1"/>
        <v>16</v>
      </c>
      <c r="C28" s="106"/>
      <c r="D28" s="1"/>
      <c r="E28" s="3"/>
      <c r="F28" s="3">
        <v>0</v>
      </c>
      <c r="G28" s="4"/>
      <c r="H28" s="52">
        <f t="shared" si="2"/>
        <v>0</v>
      </c>
      <c r="I28" s="8"/>
    </row>
    <row r="29" spans="2:10">
      <c r="B29" s="210">
        <f t="shared" si="1"/>
        <v>17</v>
      </c>
      <c r="C29" s="106"/>
      <c r="D29" s="1"/>
      <c r="E29" s="3"/>
      <c r="F29" s="3">
        <v>0</v>
      </c>
      <c r="G29" s="4"/>
      <c r="H29" s="52">
        <f t="shared" si="2"/>
        <v>0</v>
      </c>
      <c r="I29" s="8"/>
    </row>
    <row r="30" spans="2:10">
      <c r="B30" s="210">
        <f t="shared" si="1"/>
        <v>18</v>
      </c>
      <c r="C30" s="106"/>
      <c r="D30" s="1"/>
      <c r="E30" s="3"/>
      <c r="F30" s="3">
        <v>0</v>
      </c>
      <c r="G30" s="4"/>
      <c r="H30" s="52">
        <f t="shared" si="2"/>
        <v>0</v>
      </c>
      <c r="I30" s="8"/>
    </row>
    <row r="31" spans="2:10">
      <c r="B31" s="210">
        <f t="shared" si="1"/>
        <v>19</v>
      </c>
      <c r="C31" s="106"/>
      <c r="D31" s="1"/>
      <c r="E31" s="3"/>
      <c r="F31" s="3">
        <v>0</v>
      </c>
      <c r="G31" s="4"/>
      <c r="H31" s="52">
        <f t="shared" si="2"/>
        <v>0</v>
      </c>
      <c r="I31" s="8"/>
    </row>
    <row r="32" spans="2:10">
      <c r="B32" s="210">
        <f t="shared" si="1"/>
        <v>20</v>
      </c>
      <c r="C32" s="106"/>
      <c r="D32" s="1"/>
      <c r="E32" s="3"/>
      <c r="F32" s="3">
        <v>0</v>
      </c>
      <c r="G32" s="4"/>
      <c r="H32" s="52">
        <f t="shared" si="2"/>
        <v>0</v>
      </c>
      <c r="I32" s="8"/>
    </row>
    <row r="33" spans="1:10">
      <c r="B33" s="172"/>
      <c r="C33" s="173"/>
      <c r="D33" s="173"/>
      <c r="E33" s="173"/>
      <c r="F33" s="237"/>
      <c r="G33" s="238" t="s">
        <v>102</v>
      </c>
      <c r="H33" s="51">
        <f>SUM(H13:H32)</f>
        <v>0</v>
      </c>
      <c r="I33" s="251"/>
    </row>
    <row r="34" spans="1:10">
      <c r="H34" s="23"/>
    </row>
    <row r="35" spans="1:10">
      <c r="H35" s="23"/>
    </row>
    <row r="36" spans="1:10">
      <c r="A36" s="216"/>
      <c r="H36" s="23"/>
      <c r="J36" s="252"/>
    </row>
    <row r="37" spans="1:10" hidden="1">
      <c r="A37" s="216"/>
      <c r="B37" s="113"/>
      <c r="C37" s="23" t="str">
        <f>'Budget Summary'!C32</f>
        <v>NCFF Funds Requested</v>
      </c>
      <c r="D37" s="23">
        <f>SUMIF(C$13:C$32,'Budget Summary'!C32,H$13:H$32)</f>
        <v>0</v>
      </c>
      <c r="E37" s="41"/>
      <c r="F37" s="42"/>
      <c r="G37" s="43"/>
      <c r="J37" s="252"/>
    </row>
    <row r="38" spans="1:10" hidden="1">
      <c r="A38" s="216"/>
      <c r="B38" s="113"/>
      <c r="C38" s="23" t="str">
        <f>'Budget Summary'!G32</f>
        <v>Match Funds</v>
      </c>
      <c r="D38" s="23">
        <f>SUMIF(C$13:C$32,'Budget Summary'!G32,H$13:H$32)</f>
        <v>0</v>
      </c>
      <c r="E38" s="41"/>
      <c r="F38" s="42"/>
      <c r="G38" s="43"/>
      <c r="J38" s="252"/>
    </row>
    <row r="39" spans="1:10" hidden="1">
      <c r="A39" s="216"/>
      <c r="B39" s="113"/>
      <c r="C39" s="23">
        <f>'Budget Summary'!E32</f>
        <v>0</v>
      </c>
      <c r="D39" s="23">
        <f>SUMIF(C$13:C$32,'Budget Summary'!E32,H$13:H$32)</f>
        <v>0</v>
      </c>
      <c r="E39" s="41"/>
      <c r="F39" s="42"/>
      <c r="G39" s="43"/>
      <c r="J39" s="252"/>
    </row>
    <row r="40" spans="1:10" hidden="1">
      <c r="A40" s="216"/>
      <c r="B40" s="113"/>
      <c r="C40" s="23">
        <f>'Budget Summary'!F32</f>
        <v>0</v>
      </c>
      <c r="D40" s="23">
        <f>SUMIF(C$13:C$32,'Budget Summary'!F32,H$13:H$32)</f>
        <v>0</v>
      </c>
      <c r="E40" s="41"/>
      <c r="F40" s="42"/>
      <c r="G40" s="43"/>
      <c r="J40" s="252"/>
    </row>
    <row r="41" spans="1:10" hidden="1">
      <c r="A41" s="216"/>
      <c r="B41" s="113"/>
      <c r="C41" s="23" t="e">
        <f>'Budget Summary'!#REF!</f>
        <v>#REF!</v>
      </c>
      <c r="D41" s="23">
        <f>SUMIF(C$13:C$32,'Budget Summary'!#REF!,H$13:H$32)</f>
        <v>0</v>
      </c>
      <c r="E41" s="41"/>
      <c r="F41" s="42"/>
      <c r="G41" s="43"/>
      <c r="J41" s="252"/>
    </row>
    <row r="42" spans="1:10">
      <c r="A42" s="216"/>
      <c r="B42" s="113"/>
      <c r="C42" s="113"/>
      <c r="D42" s="41"/>
      <c r="E42" s="41"/>
      <c r="F42" s="42"/>
      <c r="G42" s="43"/>
      <c r="J42" s="252"/>
    </row>
    <row r="43" spans="1:10">
      <c r="A43" s="216"/>
      <c r="B43" s="113"/>
      <c r="C43" s="113"/>
      <c r="D43" s="41"/>
      <c r="E43" s="41"/>
      <c r="F43" s="42"/>
      <c r="G43" s="43"/>
      <c r="J43" s="252"/>
    </row>
    <row r="44" spans="1:10">
      <c r="A44" s="216"/>
      <c r="B44" s="113"/>
      <c r="C44" s="113"/>
      <c r="D44" s="41"/>
      <c r="E44" s="41"/>
      <c r="F44" s="42"/>
      <c r="G44" s="43"/>
      <c r="J44" s="252"/>
    </row>
    <row r="45" spans="1:10">
      <c r="A45" s="216"/>
      <c r="B45" s="113"/>
      <c r="C45" s="113"/>
      <c r="D45" s="41"/>
      <c r="E45" s="41"/>
      <c r="F45" s="42"/>
      <c r="G45" s="43"/>
      <c r="J45" s="252"/>
    </row>
    <row r="46" spans="1:10">
      <c r="D46" s="217"/>
      <c r="E46" s="217"/>
      <c r="F46" s="217"/>
      <c r="G46" s="43"/>
    </row>
    <row r="49" spans="1:10">
      <c r="A49" s="31"/>
      <c r="J49" s="253"/>
    </row>
    <row r="50" spans="1:10">
      <c r="A50" s="216"/>
      <c r="B50" s="31"/>
      <c r="C50" s="31"/>
      <c r="D50" s="40"/>
      <c r="E50" s="40"/>
      <c r="F50" s="40"/>
      <c r="G50" s="111"/>
      <c r="H50" s="196"/>
      <c r="J50" s="252"/>
    </row>
    <row r="51" spans="1:10">
      <c r="A51" s="216"/>
      <c r="B51" s="113"/>
      <c r="C51" s="113"/>
      <c r="D51" s="41"/>
      <c r="E51" s="41"/>
      <c r="F51" s="42"/>
      <c r="G51" s="43"/>
      <c r="J51" s="252"/>
    </row>
    <row r="52" spans="1:10">
      <c r="A52" s="216"/>
      <c r="B52" s="113"/>
      <c r="C52" s="113"/>
      <c r="D52" s="41"/>
      <c r="E52" s="41"/>
      <c r="F52" s="42"/>
      <c r="G52" s="43"/>
      <c r="J52" s="252"/>
    </row>
    <row r="53" spans="1:10">
      <c r="A53" s="216"/>
      <c r="B53" s="113"/>
      <c r="C53" s="113"/>
      <c r="D53" s="41"/>
      <c r="E53" s="41"/>
      <c r="F53" s="42"/>
      <c r="G53" s="43"/>
      <c r="J53" s="252"/>
    </row>
    <row r="54" spans="1:10">
      <c r="A54" s="216"/>
      <c r="B54" s="113"/>
      <c r="C54" s="113"/>
      <c r="D54" s="41"/>
      <c r="E54" s="41"/>
      <c r="F54" s="42"/>
      <c r="G54" s="43"/>
      <c r="J54" s="252"/>
    </row>
    <row r="55" spans="1:10">
      <c r="A55" s="216"/>
      <c r="B55" s="113"/>
      <c r="C55" s="113"/>
      <c r="D55" s="41"/>
      <c r="E55" s="41"/>
      <c r="F55" s="42"/>
      <c r="G55" s="43"/>
      <c r="J55" s="252"/>
    </row>
    <row r="56" spans="1:10">
      <c r="A56" s="216"/>
      <c r="B56" s="113"/>
      <c r="C56" s="113"/>
      <c r="D56" s="41"/>
      <c r="E56" s="41"/>
      <c r="F56" s="42"/>
      <c r="G56" s="43"/>
      <c r="J56" s="252"/>
    </row>
    <row r="57" spans="1:10">
      <c r="A57" s="216"/>
      <c r="B57" s="113"/>
      <c r="C57" s="113"/>
      <c r="D57" s="41"/>
      <c r="E57" s="41"/>
      <c r="F57" s="42"/>
      <c r="G57" s="43"/>
      <c r="J57" s="252"/>
    </row>
    <row r="58" spans="1:10">
      <c r="A58" s="216"/>
      <c r="B58" s="113"/>
      <c r="C58" s="113"/>
      <c r="D58" s="41"/>
      <c r="E58" s="41"/>
      <c r="F58" s="42"/>
      <c r="G58" s="43"/>
      <c r="J58" s="252"/>
    </row>
    <row r="59" spans="1:10">
      <c r="A59" s="216"/>
      <c r="B59" s="113"/>
      <c r="C59" s="113"/>
      <c r="D59" s="41"/>
      <c r="E59" s="41"/>
      <c r="F59" s="42"/>
      <c r="G59" s="43"/>
      <c r="J59" s="252"/>
    </row>
    <row r="60" spans="1:10">
      <c r="A60" s="216"/>
      <c r="B60" s="113"/>
      <c r="C60" s="113"/>
      <c r="D60" s="41"/>
      <c r="E60" s="41"/>
      <c r="F60" s="42"/>
      <c r="G60" s="43"/>
      <c r="J60" s="252"/>
    </row>
    <row r="61" spans="1:10">
      <c r="D61" s="217"/>
      <c r="E61" s="217"/>
      <c r="F61" s="217"/>
      <c r="G61" s="43"/>
    </row>
    <row r="64" spans="1:10">
      <c r="A64" s="31"/>
      <c r="J64" s="253"/>
    </row>
    <row r="65" spans="1:10">
      <c r="A65" s="216"/>
      <c r="B65" s="31"/>
      <c r="C65" s="31"/>
      <c r="D65" s="40"/>
      <c r="E65" s="40"/>
      <c r="F65" s="40"/>
      <c r="G65" s="111"/>
      <c r="H65" s="196"/>
      <c r="J65" s="252"/>
    </row>
    <row r="66" spans="1:10">
      <c r="A66" s="216"/>
      <c r="B66" s="113"/>
      <c r="C66" s="113"/>
      <c r="D66" s="41"/>
      <c r="E66" s="41"/>
      <c r="F66" s="42"/>
      <c r="G66" s="43"/>
      <c r="J66" s="252"/>
    </row>
    <row r="67" spans="1:10">
      <c r="A67" s="216"/>
      <c r="B67" s="113"/>
      <c r="C67" s="113"/>
      <c r="D67" s="41"/>
      <c r="E67" s="41"/>
      <c r="F67" s="42"/>
      <c r="G67" s="43"/>
      <c r="J67" s="252"/>
    </row>
    <row r="68" spans="1:10">
      <c r="A68" s="216"/>
      <c r="B68" s="113"/>
      <c r="C68" s="113"/>
      <c r="D68" s="41"/>
      <c r="E68" s="41"/>
      <c r="F68" s="42"/>
      <c r="G68" s="43"/>
      <c r="J68" s="252"/>
    </row>
    <row r="69" spans="1:10">
      <c r="A69" s="216"/>
      <c r="B69" s="113"/>
      <c r="C69" s="113"/>
      <c r="D69" s="41"/>
      <c r="E69" s="41"/>
      <c r="F69" s="42"/>
      <c r="G69" s="43"/>
      <c r="J69" s="252"/>
    </row>
    <row r="70" spans="1:10">
      <c r="A70" s="216"/>
      <c r="B70" s="113"/>
      <c r="C70" s="113"/>
      <c r="D70" s="41"/>
      <c r="E70" s="41"/>
      <c r="F70" s="42"/>
      <c r="G70" s="43"/>
      <c r="J70" s="252"/>
    </row>
    <row r="71" spans="1:10">
      <c r="A71" s="216"/>
      <c r="B71" s="113"/>
      <c r="C71" s="113"/>
      <c r="D71" s="41"/>
      <c r="E71" s="41"/>
      <c r="F71" s="42"/>
      <c r="G71" s="43"/>
      <c r="J71" s="252"/>
    </row>
    <row r="72" spans="1:10">
      <c r="A72" s="216"/>
      <c r="B72" s="113"/>
      <c r="C72" s="113"/>
      <c r="D72" s="41"/>
      <c r="E72" s="41"/>
      <c r="F72" s="42"/>
      <c r="G72" s="43"/>
      <c r="J72" s="252"/>
    </row>
    <row r="73" spans="1:10">
      <c r="A73" s="216"/>
      <c r="B73" s="113"/>
      <c r="C73" s="113"/>
      <c r="D73" s="41"/>
      <c r="E73" s="41"/>
      <c r="F73" s="42"/>
      <c r="G73" s="43"/>
      <c r="J73" s="252"/>
    </row>
    <row r="74" spans="1:10">
      <c r="A74" s="216"/>
      <c r="B74" s="113"/>
      <c r="C74" s="113"/>
      <c r="D74" s="41"/>
      <c r="E74" s="41"/>
      <c r="F74" s="42"/>
      <c r="G74" s="43"/>
      <c r="J74" s="252"/>
    </row>
    <row r="75" spans="1:10">
      <c r="A75" s="216"/>
      <c r="B75" s="113"/>
      <c r="C75" s="113"/>
      <c r="D75" s="41"/>
      <c r="E75" s="41"/>
      <c r="F75" s="42"/>
      <c r="G75" s="43"/>
      <c r="J75" s="252"/>
    </row>
    <row r="76" spans="1:10">
      <c r="D76" s="217"/>
      <c r="E76" s="217"/>
      <c r="F76" s="217"/>
      <c r="G76" s="43"/>
    </row>
    <row r="79" spans="1:10">
      <c r="A79" s="31"/>
      <c r="J79" s="253"/>
    </row>
    <row r="80" spans="1:10">
      <c r="A80" s="216"/>
      <c r="B80" s="31"/>
      <c r="C80" s="31"/>
      <c r="D80" s="40"/>
      <c r="E80" s="40"/>
      <c r="F80" s="40"/>
      <c r="G80" s="111"/>
      <c r="H80" s="196"/>
      <c r="J80" s="252"/>
    </row>
    <row r="81" spans="1:10">
      <c r="A81" s="216"/>
      <c r="B81" s="113"/>
      <c r="C81" s="113"/>
      <c r="D81" s="41"/>
      <c r="E81" s="41"/>
      <c r="F81" s="42"/>
      <c r="G81" s="43"/>
      <c r="J81" s="252"/>
    </row>
    <row r="82" spans="1:10">
      <c r="A82" s="216"/>
      <c r="B82" s="113"/>
      <c r="C82" s="113"/>
      <c r="D82" s="41"/>
      <c r="E82" s="41"/>
      <c r="F82" s="42"/>
      <c r="G82" s="43"/>
      <c r="J82" s="252"/>
    </row>
    <row r="83" spans="1:10">
      <c r="A83" s="216"/>
      <c r="B83" s="113"/>
      <c r="C83" s="113"/>
      <c r="D83" s="41"/>
      <c r="E83" s="41"/>
      <c r="F83" s="42"/>
      <c r="G83" s="43"/>
      <c r="J83" s="252"/>
    </row>
    <row r="84" spans="1:10">
      <c r="A84" s="216"/>
      <c r="B84" s="113"/>
      <c r="C84" s="113"/>
      <c r="D84" s="41"/>
      <c r="E84" s="41"/>
      <c r="F84" s="42"/>
      <c r="G84" s="43"/>
      <c r="J84" s="252"/>
    </row>
    <row r="85" spans="1:10">
      <c r="A85" s="216"/>
      <c r="B85" s="113"/>
      <c r="C85" s="113"/>
      <c r="D85" s="41"/>
      <c r="E85" s="41"/>
      <c r="F85" s="42"/>
      <c r="G85" s="43"/>
      <c r="J85" s="252"/>
    </row>
    <row r="86" spans="1:10">
      <c r="A86" s="216"/>
      <c r="B86" s="113"/>
      <c r="C86" s="113"/>
      <c r="D86" s="41"/>
      <c r="E86" s="41"/>
      <c r="F86" s="42"/>
      <c r="G86" s="43"/>
      <c r="J86" s="252"/>
    </row>
    <row r="87" spans="1:10">
      <c r="A87" s="216"/>
      <c r="B87" s="113"/>
      <c r="C87" s="113"/>
      <c r="D87" s="41"/>
      <c r="E87" s="41"/>
      <c r="F87" s="42"/>
      <c r="G87" s="43"/>
      <c r="J87" s="252"/>
    </row>
    <row r="88" spans="1:10">
      <c r="A88" s="216"/>
      <c r="B88" s="113"/>
      <c r="C88" s="113"/>
      <c r="D88" s="41"/>
      <c r="E88" s="41"/>
      <c r="F88" s="42"/>
      <c r="G88" s="43"/>
      <c r="J88" s="252"/>
    </row>
    <row r="89" spans="1:10">
      <c r="A89" s="216"/>
      <c r="B89" s="113"/>
      <c r="C89" s="113"/>
      <c r="D89" s="41"/>
      <c r="E89" s="41"/>
      <c r="F89" s="42"/>
      <c r="G89" s="43"/>
      <c r="J89" s="252"/>
    </row>
    <row r="90" spans="1:10">
      <c r="A90" s="216"/>
      <c r="B90" s="113"/>
      <c r="C90" s="113"/>
      <c r="D90" s="41"/>
      <c r="E90" s="41"/>
      <c r="F90" s="42"/>
      <c r="G90" s="43"/>
      <c r="J90" s="252"/>
    </row>
    <row r="91" spans="1:10">
      <c r="D91" s="217"/>
      <c r="E91" s="217"/>
      <c r="F91" s="217"/>
      <c r="G91" s="43"/>
    </row>
    <row r="94" spans="1:10">
      <c r="A94" s="31"/>
      <c r="J94" s="253"/>
    </row>
    <row r="95" spans="1:10">
      <c r="A95" s="216"/>
      <c r="B95" s="31"/>
      <c r="C95" s="31"/>
      <c r="D95" s="40"/>
      <c r="E95" s="40"/>
      <c r="F95" s="40"/>
      <c r="G95" s="111"/>
      <c r="H95" s="196"/>
      <c r="J95" s="252"/>
    </row>
    <row r="96" spans="1:10">
      <c r="A96" s="216"/>
      <c r="B96" s="113"/>
      <c r="C96" s="113"/>
      <c r="D96" s="41"/>
      <c r="E96" s="41"/>
      <c r="F96" s="42"/>
      <c r="G96" s="43"/>
      <c r="J96" s="252"/>
    </row>
    <row r="97" spans="1:10">
      <c r="A97" s="216"/>
      <c r="B97" s="113"/>
      <c r="C97" s="113"/>
      <c r="D97" s="41"/>
      <c r="E97" s="41"/>
      <c r="F97" s="42"/>
      <c r="G97" s="43"/>
      <c r="J97" s="252"/>
    </row>
    <row r="98" spans="1:10">
      <c r="A98" s="216"/>
      <c r="B98" s="113"/>
      <c r="C98" s="113"/>
      <c r="D98" s="41"/>
      <c r="E98" s="41"/>
      <c r="F98" s="42"/>
      <c r="G98" s="43"/>
      <c r="J98" s="252"/>
    </row>
    <row r="99" spans="1:10">
      <c r="A99" s="216"/>
      <c r="B99" s="113"/>
      <c r="C99" s="113"/>
      <c r="D99" s="41"/>
      <c r="E99" s="41"/>
      <c r="F99" s="42"/>
      <c r="G99" s="43"/>
      <c r="J99" s="252"/>
    </row>
    <row r="100" spans="1:10">
      <c r="A100" s="216"/>
      <c r="B100" s="113"/>
      <c r="C100" s="113"/>
      <c r="D100" s="41"/>
      <c r="E100" s="41"/>
      <c r="F100" s="42"/>
      <c r="G100" s="43"/>
      <c r="J100" s="252"/>
    </row>
    <row r="101" spans="1:10">
      <c r="A101" s="216"/>
      <c r="B101" s="113"/>
      <c r="C101" s="113"/>
      <c r="D101" s="41"/>
      <c r="E101" s="41"/>
      <c r="F101" s="42"/>
      <c r="G101" s="43"/>
      <c r="J101" s="252"/>
    </row>
    <row r="102" spans="1:10">
      <c r="A102" s="216"/>
      <c r="B102" s="113"/>
      <c r="C102" s="113"/>
      <c r="D102" s="41"/>
      <c r="E102" s="41"/>
      <c r="F102" s="42"/>
      <c r="G102" s="43"/>
      <c r="J102" s="252"/>
    </row>
    <row r="103" spans="1:10">
      <c r="A103" s="216"/>
      <c r="B103" s="113"/>
      <c r="C103" s="113"/>
      <c r="D103" s="41"/>
      <c r="E103" s="41"/>
      <c r="F103" s="42"/>
      <c r="G103" s="43"/>
      <c r="J103" s="252"/>
    </row>
    <row r="104" spans="1:10">
      <c r="A104" s="216"/>
      <c r="B104" s="113"/>
      <c r="C104" s="113"/>
      <c r="D104" s="41"/>
      <c r="E104" s="41"/>
      <c r="F104" s="42"/>
      <c r="G104" s="43"/>
      <c r="J104" s="252"/>
    </row>
    <row r="105" spans="1:10">
      <c r="A105" s="216"/>
      <c r="B105" s="113"/>
      <c r="C105" s="113"/>
      <c r="D105" s="41"/>
      <c r="E105" s="41"/>
      <c r="F105" s="42"/>
      <c r="G105" s="43"/>
      <c r="J105" s="252"/>
    </row>
    <row r="106" spans="1:10">
      <c r="D106" s="217"/>
      <c r="E106" s="217"/>
      <c r="F106" s="217"/>
      <c r="G106" s="43"/>
    </row>
    <row r="109" spans="1:10">
      <c r="A109" s="31"/>
      <c r="J109" s="253"/>
    </row>
    <row r="110" spans="1:10">
      <c r="A110" s="216"/>
      <c r="B110" s="31"/>
      <c r="C110" s="31"/>
      <c r="D110" s="40"/>
      <c r="E110" s="40"/>
      <c r="F110" s="40"/>
      <c r="G110" s="111"/>
      <c r="H110" s="196"/>
      <c r="J110" s="252"/>
    </row>
    <row r="111" spans="1:10">
      <c r="A111" s="216"/>
      <c r="B111" s="113"/>
      <c r="C111" s="113"/>
      <c r="D111" s="41"/>
      <c r="E111" s="41"/>
      <c r="F111" s="42"/>
      <c r="G111" s="43"/>
      <c r="J111" s="252"/>
    </row>
    <row r="112" spans="1:10">
      <c r="A112" s="216"/>
      <c r="B112" s="113"/>
      <c r="C112" s="113"/>
      <c r="D112" s="41"/>
      <c r="E112" s="41"/>
      <c r="F112" s="42"/>
      <c r="G112" s="43"/>
      <c r="J112" s="252"/>
    </row>
    <row r="113" spans="1:10">
      <c r="A113" s="216"/>
      <c r="B113" s="113"/>
      <c r="C113" s="113"/>
      <c r="D113" s="41"/>
      <c r="E113" s="41"/>
      <c r="F113" s="42"/>
      <c r="G113" s="43"/>
      <c r="J113" s="252"/>
    </row>
    <row r="114" spans="1:10">
      <c r="A114" s="216"/>
      <c r="B114" s="113"/>
      <c r="C114" s="113"/>
      <c r="D114" s="41"/>
      <c r="E114" s="41"/>
      <c r="F114" s="42"/>
      <c r="G114" s="43"/>
      <c r="J114" s="252"/>
    </row>
    <row r="115" spans="1:10">
      <c r="A115" s="216"/>
      <c r="B115" s="113"/>
      <c r="C115" s="113"/>
      <c r="D115" s="41"/>
      <c r="E115" s="41"/>
      <c r="F115" s="42"/>
      <c r="G115" s="43"/>
      <c r="J115" s="252"/>
    </row>
    <row r="116" spans="1:10">
      <c r="A116" s="216"/>
      <c r="B116" s="113"/>
      <c r="C116" s="113"/>
      <c r="D116" s="41"/>
      <c r="E116" s="41"/>
      <c r="F116" s="42"/>
      <c r="G116" s="43"/>
      <c r="J116" s="252"/>
    </row>
    <row r="117" spans="1:10">
      <c r="A117" s="216"/>
      <c r="B117" s="113"/>
      <c r="C117" s="113"/>
      <c r="D117" s="41"/>
      <c r="E117" s="41"/>
      <c r="F117" s="42"/>
      <c r="G117" s="43"/>
      <c r="J117" s="252"/>
    </row>
    <row r="118" spans="1:10">
      <c r="A118" s="216"/>
      <c r="B118" s="113"/>
      <c r="C118" s="113"/>
      <c r="D118" s="41"/>
      <c r="E118" s="41"/>
      <c r="F118" s="42"/>
      <c r="G118" s="43"/>
      <c r="J118" s="252"/>
    </row>
    <row r="119" spans="1:10">
      <c r="A119" s="216"/>
      <c r="B119" s="113"/>
      <c r="C119" s="113"/>
      <c r="D119" s="41"/>
      <c r="E119" s="41"/>
      <c r="F119" s="42"/>
      <c r="G119" s="43"/>
      <c r="J119" s="252"/>
    </row>
    <row r="120" spans="1:10">
      <c r="A120" s="216"/>
      <c r="B120" s="113"/>
      <c r="C120" s="113"/>
      <c r="D120" s="41"/>
      <c r="E120" s="41"/>
      <c r="F120" s="42"/>
      <c r="G120" s="43"/>
      <c r="J120" s="252"/>
    </row>
    <row r="121" spans="1:10">
      <c r="D121" s="217"/>
      <c r="E121" s="217"/>
      <c r="F121" s="217"/>
      <c r="G121" s="43"/>
    </row>
    <row r="124" spans="1:10">
      <c r="A124" s="31"/>
      <c r="J124" s="253"/>
    </row>
    <row r="125" spans="1:10">
      <c r="A125" s="216"/>
      <c r="B125" s="31"/>
      <c r="C125" s="31"/>
      <c r="D125" s="40"/>
      <c r="E125" s="40"/>
      <c r="F125" s="40"/>
      <c r="G125" s="111"/>
      <c r="H125" s="196"/>
      <c r="J125" s="252"/>
    </row>
    <row r="126" spans="1:10">
      <c r="A126" s="216"/>
      <c r="B126" s="113"/>
      <c r="C126" s="113"/>
      <c r="D126" s="41"/>
      <c r="E126" s="41"/>
      <c r="F126" s="42"/>
      <c r="G126" s="43"/>
      <c r="J126" s="252"/>
    </row>
    <row r="127" spans="1:10">
      <c r="A127" s="216"/>
      <c r="B127" s="113"/>
      <c r="C127" s="113"/>
      <c r="D127" s="41"/>
      <c r="E127" s="41"/>
      <c r="F127" s="42"/>
      <c r="G127" s="43"/>
      <c r="J127" s="252"/>
    </row>
    <row r="128" spans="1:10">
      <c r="A128" s="216"/>
      <c r="B128" s="113"/>
      <c r="C128" s="113"/>
      <c r="D128" s="41"/>
      <c r="E128" s="41"/>
      <c r="F128" s="42"/>
      <c r="G128" s="43"/>
      <c r="J128" s="252"/>
    </row>
    <row r="129" spans="1:10">
      <c r="A129" s="216"/>
      <c r="B129" s="113"/>
      <c r="C129" s="113"/>
      <c r="D129" s="41"/>
      <c r="E129" s="41"/>
      <c r="F129" s="42"/>
      <c r="G129" s="43"/>
      <c r="J129" s="252"/>
    </row>
    <row r="130" spans="1:10">
      <c r="A130" s="216"/>
      <c r="B130" s="113"/>
      <c r="C130" s="113"/>
      <c r="D130" s="41"/>
      <c r="E130" s="41"/>
      <c r="F130" s="42"/>
      <c r="G130" s="43"/>
      <c r="J130" s="252"/>
    </row>
    <row r="131" spans="1:10">
      <c r="A131" s="216"/>
      <c r="B131" s="113"/>
      <c r="C131" s="113"/>
      <c r="D131" s="41"/>
      <c r="E131" s="41"/>
      <c r="F131" s="42"/>
      <c r="G131" s="43"/>
      <c r="J131" s="252"/>
    </row>
    <row r="132" spans="1:10">
      <c r="A132" s="216"/>
      <c r="B132" s="113"/>
      <c r="C132" s="113"/>
      <c r="D132" s="41"/>
      <c r="E132" s="41"/>
      <c r="F132" s="42"/>
      <c r="G132" s="43"/>
      <c r="J132" s="252"/>
    </row>
    <row r="133" spans="1:10">
      <c r="A133" s="216"/>
      <c r="B133" s="113"/>
      <c r="C133" s="113"/>
      <c r="D133" s="41"/>
      <c r="E133" s="41"/>
      <c r="F133" s="42"/>
      <c r="G133" s="43"/>
      <c r="J133" s="252"/>
    </row>
    <row r="134" spans="1:10">
      <c r="A134" s="216"/>
      <c r="B134" s="113"/>
      <c r="C134" s="113"/>
      <c r="D134" s="41"/>
      <c r="E134" s="41"/>
      <c r="F134" s="42"/>
      <c r="G134" s="43"/>
      <c r="J134" s="252"/>
    </row>
    <row r="135" spans="1:10">
      <c r="A135" s="216"/>
      <c r="B135" s="113"/>
      <c r="C135" s="113"/>
      <c r="D135" s="41"/>
      <c r="E135" s="41"/>
      <c r="F135" s="42"/>
      <c r="G135" s="43"/>
      <c r="J135" s="252"/>
    </row>
    <row r="136" spans="1:10">
      <c r="D136" s="217"/>
      <c r="E136" s="217"/>
      <c r="F136" s="217"/>
      <c r="G136" s="43"/>
    </row>
  </sheetData>
  <sheetProtection algorithmName="SHA-512" hashValue="IX58IY/RGpovttojBjEPzqZhbmdaJ6GC/K63pkbE2YrSOsf6Uk4J/uY0VY3p7PLZ9A6RMkcYANlIivYQk7VBqA==" saltValue="b4O77oR9k5/t+3TweevzaQ==" spinCount="100000" sheet="1" objects="1" scenarios="1"/>
  <protectedRanges>
    <protectedRange sqref="D96:F105 D81:F90 D66:F75 D51:F60 D111:F120 D126:F135 D42:F45 E37:F41" name="Range1"/>
    <protectedRange sqref="E10:F10" name="Range1_2_1"/>
    <protectedRange sqref="E8:G9 E13:G32" name="Range1_1"/>
  </protectedRanges>
  <mergeCells count="3">
    <mergeCell ref="B1:H1"/>
    <mergeCell ref="B10:H10"/>
    <mergeCell ref="B2:I5"/>
  </mergeCells>
  <dataValidations count="7">
    <dataValidation operator="greaterThanOrEqual" allowBlank="1" showInputMessage="1" showErrorMessage="1" error="Cost per unit" prompt="Enter length of time that item will be needed. " sqref="F66:F75 F37:F45 F51:F60 F81:F90 F96:F105 F111:F120 F126:F135" xr:uid="{5072FF81-1AD9-4BF2-8583-3906D4C7B7B8}"/>
    <dataValidation operator="greaterThanOrEqual" allowBlank="1" showInputMessage="1" showErrorMessage="1" error="Cost per unit" prompt="Enter # of items needed." sqref="G13:G32 F10 G8:G9" xr:uid="{2C743674-C300-4760-80BF-356B013CC141}"/>
    <dataValidation operator="greaterThanOrEqual" allowBlank="1" showInputMessage="1" showErrorMessage="1" error="Cost per unit" prompt="Cost per unit" sqref="F8:F9 D126:D135 D66:D75 D51:D60 D81:D90 D96:D105 D111:D120 F13:F32 D42:D45" xr:uid="{8BB60205-1586-4C15-9514-D8577AA3425E}"/>
    <dataValidation type="list" operator="greaterThanOrEqual" allowBlank="1" showInputMessage="1" showErrorMessage="1" error="Cost per unit" sqref="E66:E75 E126:E135 E111:E120 E96:E105 E81:E90 E51:E60 E37:E45" xr:uid="{8E007804-72D6-4166-B289-6CF22A08A24D}">
      <formula1>$K$12:$K$15</formula1>
    </dataValidation>
    <dataValidation type="list" operator="greaterThanOrEqual" allowBlank="1" showInputMessage="1" showErrorMessage="1" error="Cost per unit" sqref="E8:E9" xr:uid="{9C30E737-762E-4295-8050-E904C2040863}">
      <formula1>$K$13:$K$19</formula1>
    </dataValidation>
    <dataValidation type="list" operator="greaterThanOrEqual" allowBlank="1" showInputMessage="1" showErrorMessage="1" error="Cost per unit" sqref="E13:E32" xr:uid="{164F3131-8C10-4C06-AED6-899C698B73B8}">
      <formula1>$J$13:$J$18</formula1>
    </dataValidation>
    <dataValidation type="list" operator="greaterThanOrEqual" allowBlank="1" showInputMessage="1" showErrorMessage="1" error="Cost per unit" sqref="E10" xr:uid="{92D8A48A-79B9-4663-BDA6-1D213A280099}">
      <formula1>$K$11:$K$11</formula1>
    </dataValidation>
  </dataValidations>
  <pageMargins left="0.25" right="0.25" top="0.75" bottom="0.75" header="0.3" footer="0.3"/>
  <pageSetup scale="71" orientation="landscape" r:id="rId1"/>
  <headerFooter scaleWithDoc="0">
    <oddHeader>&amp;CAttachment A</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BD797B9-E396-4E8F-941A-FCDB5CF37D49}">
          <x14:formula1>
            <xm:f>'Budget Summary'!$C$32:$G$32</xm:f>
          </x14:formula1>
          <xm:sqref>C13:C32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CA6B5-E004-40BB-91FB-97DA1768A85B}">
  <sheetPr>
    <tabColor rgb="FFA9D08E"/>
    <pageSetUpPr fitToPage="1"/>
  </sheetPr>
  <dimension ref="A1:J158"/>
  <sheetViews>
    <sheetView showGridLines="0" topLeftCell="A18" zoomScale="70" zoomScaleNormal="70" workbookViewId="0">
      <selection activeCell="A39" sqref="A39:XFD39"/>
    </sheetView>
  </sheetViews>
  <sheetFormatPr defaultColWidth="9.140625" defaultRowHeight="15.6"/>
  <cols>
    <col min="1" max="1" width="2.28515625" style="23" customWidth="1"/>
    <col min="2" max="2" width="9.140625" style="23"/>
    <col min="3" max="3" width="22.5703125" style="23" customWidth="1"/>
    <col min="4" max="4" width="59.85546875" style="23" customWidth="1"/>
    <col min="5" max="5" width="17.7109375" style="23" customWidth="1"/>
    <col min="6" max="6" width="76.85546875" style="227" customWidth="1"/>
    <col min="7" max="7" width="2.140625" style="20" customWidth="1"/>
    <col min="8" max="10" width="9.140625" style="20"/>
    <col min="11" max="16384" width="9.140625" style="23"/>
  </cols>
  <sheetData>
    <row r="1" spans="1:10" ht="12.6" customHeight="1">
      <c r="A1" s="21"/>
      <c r="B1" s="417"/>
      <c r="C1" s="417"/>
      <c r="D1" s="417"/>
      <c r="E1" s="417"/>
      <c r="F1" s="417"/>
      <c r="G1" s="254"/>
      <c r="H1" s="112"/>
      <c r="I1" s="112"/>
      <c r="J1" s="112"/>
    </row>
    <row r="2" spans="1:10" ht="15" customHeight="1">
      <c r="A2" s="24"/>
      <c r="B2" s="426" t="s">
        <v>130</v>
      </c>
      <c r="C2" s="426"/>
      <c r="D2" s="426"/>
      <c r="E2" s="426"/>
      <c r="F2" s="426"/>
      <c r="G2" s="255"/>
    </row>
    <row r="3" spans="1:10">
      <c r="A3" s="24"/>
      <c r="B3" s="426"/>
      <c r="C3" s="426"/>
      <c r="D3" s="426"/>
      <c r="E3" s="426"/>
      <c r="F3" s="426"/>
      <c r="G3" s="255"/>
    </row>
    <row r="4" spans="1:10">
      <c r="A4" s="24"/>
      <c r="B4" s="426"/>
      <c r="C4" s="426"/>
      <c r="D4" s="426"/>
      <c r="E4" s="426"/>
      <c r="F4" s="426"/>
      <c r="G4" s="255"/>
    </row>
    <row r="5" spans="1:10" ht="36" customHeight="1">
      <c r="A5" s="24"/>
      <c r="B5" s="427"/>
      <c r="C5" s="427"/>
      <c r="D5" s="427"/>
      <c r="E5" s="427"/>
      <c r="F5" s="427"/>
      <c r="G5" s="255"/>
    </row>
    <row r="6" spans="1:10" ht="21">
      <c r="A6" s="24"/>
      <c r="B6" s="197" t="s">
        <v>51</v>
      </c>
      <c r="C6" s="198"/>
      <c r="D6" s="199"/>
      <c r="E6" s="199"/>
      <c r="F6" s="199"/>
      <c r="G6" s="255"/>
    </row>
    <row r="7" spans="1:10" ht="30.95">
      <c r="A7" s="24"/>
      <c r="B7" s="169" t="s">
        <v>54</v>
      </c>
      <c r="C7" s="210" t="s">
        <v>55</v>
      </c>
      <c r="D7" s="210" t="s">
        <v>131</v>
      </c>
      <c r="E7" s="210" t="s">
        <v>88</v>
      </c>
      <c r="F7" s="167" t="s">
        <v>132</v>
      </c>
      <c r="G7" s="255"/>
    </row>
    <row r="8" spans="1:10" ht="30.95">
      <c r="A8" s="24"/>
      <c r="B8" s="169">
        <v>1</v>
      </c>
      <c r="C8" s="233" t="s">
        <v>67</v>
      </c>
      <c r="D8" s="233" t="s">
        <v>133</v>
      </c>
      <c r="E8" s="91">
        <v>4000</v>
      </c>
      <c r="F8" s="256" t="s">
        <v>134</v>
      </c>
      <c r="G8" s="255"/>
    </row>
    <row r="9" spans="1:10" ht="12.6" customHeight="1">
      <c r="A9" s="24"/>
      <c r="B9" s="417"/>
      <c r="C9" s="417"/>
      <c r="D9" s="417"/>
      <c r="E9" s="417"/>
      <c r="F9" s="417"/>
      <c r="G9" s="255"/>
    </row>
    <row r="11" spans="1:10" ht="30.95">
      <c r="A11" s="257"/>
      <c r="B11" s="169" t="s">
        <v>54</v>
      </c>
      <c r="C11" s="210" t="s">
        <v>55</v>
      </c>
      <c r="D11" s="210" t="s">
        <v>131</v>
      </c>
      <c r="E11" s="210" t="s">
        <v>88</v>
      </c>
      <c r="F11" s="167" t="s">
        <v>132</v>
      </c>
    </row>
    <row r="12" spans="1:10">
      <c r="B12" s="169">
        <v>1</v>
      </c>
      <c r="C12" s="105"/>
      <c r="D12" s="1"/>
      <c r="E12" s="3">
        <v>0</v>
      </c>
      <c r="F12" s="6"/>
    </row>
    <row r="13" spans="1:10">
      <c r="B13" s="169">
        <f>B12+1</f>
        <v>2</v>
      </c>
      <c r="C13" s="105"/>
      <c r="D13" s="1"/>
      <c r="E13" s="3">
        <v>0</v>
      </c>
      <c r="F13" s="6"/>
    </row>
    <row r="14" spans="1:10">
      <c r="B14" s="169">
        <f t="shared" ref="B14:B36" si="0">B13+1</f>
        <v>3</v>
      </c>
      <c r="C14" s="105"/>
      <c r="D14" s="1"/>
      <c r="E14" s="3">
        <v>0</v>
      </c>
      <c r="F14" s="6"/>
    </row>
    <row r="15" spans="1:10">
      <c r="B15" s="169">
        <f t="shared" si="0"/>
        <v>4</v>
      </c>
      <c r="C15" s="105"/>
      <c r="D15" s="1"/>
      <c r="E15" s="3">
        <v>0</v>
      </c>
      <c r="F15" s="6"/>
    </row>
    <row r="16" spans="1:10">
      <c r="B16" s="169">
        <f t="shared" si="0"/>
        <v>5</v>
      </c>
      <c r="C16" s="105"/>
      <c r="D16" s="1"/>
      <c r="E16" s="3">
        <v>0</v>
      </c>
      <c r="F16" s="6"/>
    </row>
    <row r="17" spans="2:6">
      <c r="B17" s="169">
        <f t="shared" si="0"/>
        <v>6</v>
      </c>
      <c r="C17" s="105"/>
      <c r="D17" s="1"/>
      <c r="E17" s="3">
        <v>0</v>
      </c>
      <c r="F17" s="6"/>
    </row>
    <row r="18" spans="2:6">
      <c r="B18" s="169">
        <f t="shared" si="0"/>
        <v>7</v>
      </c>
      <c r="C18" s="105"/>
      <c r="D18" s="1"/>
      <c r="E18" s="3">
        <v>0</v>
      </c>
      <c r="F18" s="6"/>
    </row>
    <row r="19" spans="2:6">
      <c r="B19" s="169">
        <f t="shared" si="0"/>
        <v>8</v>
      </c>
      <c r="C19" s="105"/>
      <c r="D19" s="1"/>
      <c r="E19" s="3">
        <v>0</v>
      </c>
      <c r="F19" s="6"/>
    </row>
    <row r="20" spans="2:6">
      <c r="B20" s="169">
        <f t="shared" si="0"/>
        <v>9</v>
      </c>
      <c r="C20" s="105"/>
      <c r="D20" s="1"/>
      <c r="E20" s="3">
        <v>0</v>
      </c>
      <c r="F20" s="6"/>
    </row>
    <row r="21" spans="2:6">
      <c r="B21" s="169">
        <f t="shared" si="0"/>
        <v>10</v>
      </c>
      <c r="C21" s="105"/>
      <c r="D21" s="1"/>
      <c r="E21" s="3">
        <v>0</v>
      </c>
      <c r="F21" s="6"/>
    </row>
    <row r="22" spans="2:6">
      <c r="B22" s="169">
        <f t="shared" si="0"/>
        <v>11</v>
      </c>
      <c r="C22" s="105"/>
      <c r="D22" s="1"/>
      <c r="E22" s="3">
        <v>0</v>
      </c>
      <c r="F22" s="6"/>
    </row>
    <row r="23" spans="2:6">
      <c r="B23" s="169">
        <f t="shared" si="0"/>
        <v>12</v>
      </c>
      <c r="C23" s="105"/>
      <c r="D23" s="1"/>
      <c r="E23" s="3">
        <v>0</v>
      </c>
      <c r="F23" s="6"/>
    </row>
    <row r="24" spans="2:6">
      <c r="B24" s="169">
        <f t="shared" si="0"/>
        <v>13</v>
      </c>
      <c r="C24" s="105"/>
      <c r="D24" s="1"/>
      <c r="E24" s="3">
        <v>0</v>
      </c>
      <c r="F24" s="6"/>
    </row>
    <row r="25" spans="2:6">
      <c r="B25" s="169">
        <f t="shared" si="0"/>
        <v>14</v>
      </c>
      <c r="C25" s="105"/>
      <c r="D25" s="1"/>
      <c r="E25" s="3">
        <v>0</v>
      </c>
      <c r="F25" s="6"/>
    </row>
    <row r="26" spans="2:6">
      <c r="B26" s="169">
        <f t="shared" si="0"/>
        <v>15</v>
      </c>
      <c r="C26" s="105"/>
      <c r="D26" s="1"/>
      <c r="E26" s="3">
        <v>0</v>
      </c>
      <c r="F26" s="6"/>
    </row>
    <row r="27" spans="2:6">
      <c r="B27" s="169">
        <f t="shared" si="0"/>
        <v>16</v>
      </c>
      <c r="C27" s="105"/>
      <c r="D27" s="1"/>
      <c r="E27" s="3">
        <v>0</v>
      </c>
      <c r="F27" s="6"/>
    </row>
    <row r="28" spans="2:6">
      <c r="B28" s="169">
        <f t="shared" si="0"/>
        <v>17</v>
      </c>
      <c r="C28" s="105"/>
      <c r="D28" s="1"/>
      <c r="E28" s="3">
        <v>0</v>
      </c>
      <c r="F28" s="6"/>
    </row>
    <row r="29" spans="2:6">
      <c r="B29" s="169">
        <f t="shared" si="0"/>
        <v>18</v>
      </c>
      <c r="C29" s="105"/>
      <c r="D29" s="1"/>
      <c r="E29" s="3">
        <v>0</v>
      </c>
      <c r="F29" s="6"/>
    </row>
    <row r="30" spans="2:6">
      <c r="B30" s="169">
        <f t="shared" si="0"/>
        <v>19</v>
      </c>
      <c r="C30" s="105"/>
      <c r="D30" s="1"/>
      <c r="E30" s="3">
        <v>0</v>
      </c>
      <c r="F30" s="6"/>
    </row>
    <row r="31" spans="2:6">
      <c r="B31" s="169">
        <f t="shared" si="0"/>
        <v>20</v>
      </c>
      <c r="C31" s="105"/>
      <c r="D31" s="1"/>
      <c r="E31" s="3">
        <v>0</v>
      </c>
      <c r="F31" s="6"/>
    </row>
    <row r="32" spans="2:6">
      <c r="B32" s="169">
        <f t="shared" si="0"/>
        <v>21</v>
      </c>
      <c r="C32" s="105"/>
      <c r="D32" s="1"/>
      <c r="E32" s="3">
        <v>0</v>
      </c>
      <c r="F32" s="6"/>
    </row>
    <row r="33" spans="2:6">
      <c r="B33" s="169">
        <f t="shared" si="0"/>
        <v>22</v>
      </c>
      <c r="C33" s="105"/>
      <c r="D33" s="1"/>
      <c r="E33" s="3">
        <v>0</v>
      </c>
      <c r="F33" s="6"/>
    </row>
    <row r="34" spans="2:6">
      <c r="B34" s="169">
        <f t="shared" si="0"/>
        <v>23</v>
      </c>
      <c r="C34" s="105"/>
      <c r="D34" s="1"/>
      <c r="E34" s="3">
        <v>0</v>
      </c>
      <c r="F34" s="6"/>
    </row>
    <row r="35" spans="2:6">
      <c r="B35" s="169">
        <f t="shared" si="0"/>
        <v>24</v>
      </c>
      <c r="C35" s="105"/>
      <c r="D35" s="1"/>
      <c r="E35" s="3">
        <v>0</v>
      </c>
      <c r="F35" s="6"/>
    </row>
    <row r="36" spans="2:6">
      <c r="B36" s="169">
        <f t="shared" si="0"/>
        <v>25</v>
      </c>
      <c r="C36" s="105"/>
      <c r="D36" s="1"/>
      <c r="E36" s="3">
        <v>0</v>
      </c>
      <c r="F36" s="6"/>
    </row>
    <row r="37" spans="2:6">
      <c r="B37" s="172"/>
      <c r="C37" s="173"/>
      <c r="D37" s="173"/>
      <c r="E37" s="48">
        <f>SUM(E12:E36)</f>
        <v>0</v>
      </c>
      <c r="F37" s="258"/>
    </row>
    <row r="39" spans="2:6">
      <c r="B39" s="216"/>
      <c r="C39" s="216"/>
      <c r="D39" s="113"/>
      <c r="E39" s="43"/>
    </row>
    <row r="40" spans="2:6" hidden="1">
      <c r="B40" s="216"/>
      <c r="C40" s="23" t="str">
        <f>'Budget Summary'!C32</f>
        <v>NCFF Funds Requested</v>
      </c>
      <c r="D40" s="23">
        <f>SUMIF(C$12:C$36,'Budget Summary'!C32,E$12:E$36)</f>
        <v>0</v>
      </c>
      <c r="E40" s="43"/>
    </row>
    <row r="41" spans="2:6" hidden="1">
      <c r="B41" s="216"/>
      <c r="C41" s="23" t="str">
        <f>'Budget Summary'!G32</f>
        <v>Match Funds</v>
      </c>
      <c r="D41" s="23">
        <f>SUMIF(C$12:C$36,'Budget Summary'!G32,E$12:E$36)</f>
        <v>0</v>
      </c>
      <c r="E41" s="43"/>
    </row>
    <row r="42" spans="2:6" hidden="1">
      <c r="B42" s="216"/>
      <c r="C42" s="23">
        <f>'Budget Summary'!E32</f>
        <v>0</v>
      </c>
      <c r="D42" s="23">
        <f>SUMIF(C$12:C$36,'Budget Summary'!E32,E$12:E$36)</f>
        <v>0</v>
      </c>
      <c r="E42" s="43"/>
    </row>
    <row r="43" spans="2:6" hidden="1">
      <c r="B43" s="216"/>
      <c r="C43" s="23">
        <f>'Budget Summary'!F32</f>
        <v>0</v>
      </c>
      <c r="D43" s="23">
        <f>SUMIF(C$12:C$36,'Budget Summary'!F32,E$12:E$36)</f>
        <v>0</v>
      </c>
      <c r="E43" s="43"/>
    </row>
    <row r="44" spans="2:6" hidden="1">
      <c r="B44" s="216"/>
      <c r="C44" s="23" t="e">
        <f>'Budget Summary'!#REF!</f>
        <v>#REF!</v>
      </c>
      <c r="D44" s="23">
        <f>SUMIF(C$12:C$36,'Budget Summary'!#REF!,E$12:E$36)</f>
        <v>0</v>
      </c>
      <c r="E44" s="43"/>
    </row>
    <row r="45" spans="2:6">
      <c r="B45" s="216"/>
      <c r="C45" s="216"/>
      <c r="D45" s="113"/>
      <c r="E45" s="43"/>
    </row>
    <row r="46" spans="2:6">
      <c r="E46" s="43"/>
    </row>
    <row r="49" spans="1:6">
      <c r="B49" s="31"/>
      <c r="C49" s="31"/>
    </row>
    <row r="50" spans="1:6">
      <c r="B50" s="216"/>
      <c r="C50" s="216"/>
      <c r="D50" s="31"/>
      <c r="E50" s="111"/>
      <c r="F50" s="196"/>
    </row>
    <row r="51" spans="1:6">
      <c r="B51" s="216"/>
      <c r="C51" s="216"/>
      <c r="D51" s="113"/>
      <c r="E51" s="43"/>
    </row>
    <row r="52" spans="1:6">
      <c r="B52" s="216"/>
      <c r="C52" s="216"/>
      <c r="D52" s="113"/>
      <c r="E52" s="43"/>
    </row>
    <row r="53" spans="1:6">
      <c r="B53" s="216"/>
      <c r="C53" s="216"/>
      <c r="D53" s="113"/>
      <c r="E53" s="43"/>
    </row>
    <row r="54" spans="1:6">
      <c r="B54" s="216"/>
      <c r="C54" s="216"/>
      <c r="D54" s="113"/>
      <c r="E54" s="43"/>
    </row>
    <row r="55" spans="1:6">
      <c r="B55" s="216"/>
      <c r="C55" s="216"/>
      <c r="D55" s="113"/>
      <c r="E55" s="43"/>
    </row>
    <row r="56" spans="1:6">
      <c r="B56" s="216"/>
      <c r="C56" s="216"/>
      <c r="D56" s="113"/>
      <c r="E56" s="43"/>
    </row>
    <row r="57" spans="1:6">
      <c r="B57" s="216"/>
      <c r="C57" s="216"/>
      <c r="D57" s="113"/>
      <c r="E57" s="43"/>
    </row>
    <row r="58" spans="1:6">
      <c r="B58" s="216"/>
      <c r="C58" s="216"/>
      <c r="D58" s="113"/>
      <c r="E58" s="43"/>
    </row>
    <row r="59" spans="1:6">
      <c r="A59" s="216"/>
      <c r="B59" s="216"/>
      <c r="C59" s="216"/>
      <c r="D59" s="113"/>
      <c r="E59" s="43"/>
    </row>
    <row r="60" spans="1:6">
      <c r="A60" s="216"/>
      <c r="B60" s="216"/>
      <c r="C60" s="216"/>
      <c r="D60" s="113"/>
      <c r="E60" s="43"/>
    </row>
    <row r="61" spans="1:6">
      <c r="A61" s="216"/>
      <c r="E61" s="43"/>
    </row>
    <row r="62" spans="1:6">
      <c r="A62" s="216"/>
    </row>
    <row r="63" spans="1:6">
      <c r="A63" s="216"/>
    </row>
    <row r="64" spans="1:6">
      <c r="A64" s="216"/>
      <c r="B64" s="31"/>
      <c r="C64" s="31"/>
    </row>
    <row r="65" spans="1:6">
      <c r="A65" s="216"/>
      <c r="B65" s="216"/>
      <c r="C65" s="216"/>
      <c r="D65" s="31"/>
      <c r="E65" s="111"/>
      <c r="F65" s="196"/>
    </row>
    <row r="66" spans="1:6">
      <c r="A66" s="216"/>
      <c r="B66" s="216"/>
      <c r="C66" s="216"/>
      <c r="D66" s="113"/>
      <c r="E66" s="43"/>
    </row>
    <row r="67" spans="1:6">
      <c r="A67" s="216"/>
      <c r="B67" s="216"/>
      <c r="C67" s="216"/>
      <c r="D67" s="113"/>
      <c r="E67" s="43"/>
    </row>
    <row r="68" spans="1:6">
      <c r="A68" s="216"/>
      <c r="B68" s="216"/>
      <c r="C68" s="216"/>
      <c r="D68" s="113"/>
      <c r="E68" s="43"/>
    </row>
    <row r="69" spans="1:6">
      <c r="B69" s="216"/>
      <c r="C69" s="216"/>
      <c r="D69" s="113"/>
      <c r="E69" s="43"/>
    </row>
    <row r="70" spans="1:6">
      <c r="B70" s="216"/>
      <c r="C70" s="216"/>
      <c r="D70" s="113"/>
      <c r="E70" s="43"/>
    </row>
    <row r="71" spans="1:6">
      <c r="B71" s="216"/>
      <c r="C71" s="216"/>
      <c r="D71" s="113"/>
      <c r="E71" s="43"/>
    </row>
    <row r="72" spans="1:6">
      <c r="A72" s="31"/>
      <c r="B72" s="216"/>
      <c r="C72" s="216"/>
      <c r="D72" s="113"/>
      <c r="E72" s="43"/>
    </row>
    <row r="73" spans="1:6">
      <c r="A73" s="216"/>
      <c r="B73" s="216"/>
      <c r="C73" s="216"/>
      <c r="D73" s="113"/>
      <c r="E73" s="43"/>
    </row>
    <row r="74" spans="1:6">
      <c r="A74" s="216"/>
      <c r="B74" s="216"/>
      <c r="C74" s="216"/>
      <c r="D74" s="113"/>
      <c r="E74" s="43"/>
    </row>
    <row r="75" spans="1:6">
      <c r="A75" s="216"/>
      <c r="B75" s="216"/>
      <c r="C75" s="216"/>
      <c r="D75" s="113"/>
      <c r="E75" s="43"/>
    </row>
    <row r="76" spans="1:6">
      <c r="A76" s="216"/>
      <c r="E76" s="43"/>
    </row>
    <row r="77" spans="1:6">
      <c r="A77" s="216"/>
    </row>
    <row r="78" spans="1:6">
      <c r="A78" s="216"/>
    </row>
    <row r="79" spans="1:6">
      <c r="A79" s="216"/>
    </row>
    <row r="80" spans="1:6">
      <c r="A80" s="216"/>
    </row>
    <row r="81" spans="1:1">
      <c r="A81" s="216"/>
    </row>
    <row r="82" spans="1:1">
      <c r="A82" s="216"/>
    </row>
    <row r="83" spans="1:1">
      <c r="A83" s="216"/>
    </row>
    <row r="87" spans="1:1">
      <c r="A87" s="31"/>
    </row>
    <row r="88" spans="1:1">
      <c r="A88" s="216"/>
    </row>
    <row r="89" spans="1:1">
      <c r="A89" s="216"/>
    </row>
    <row r="90" spans="1:1">
      <c r="A90" s="216"/>
    </row>
    <row r="91" spans="1:1">
      <c r="A91" s="216"/>
    </row>
    <row r="92" spans="1:1">
      <c r="A92" s="216"/>
    </row>
    <row r="93" spans="1:1">
      <c r="A93" s="216"/>
    </row>
    <row r="94" spans="1:1">
      <c r="A94" s="216"/>
    </row>
    <row r="95" spans="1:1">
      <c r="A95" s="216"/>
    </row>
    <row r="96" spans="1:1">
      <c r="A96" s="216"/>
    </row>
    <row r="97" spans="1:1">
      <c r="A97" s="216"/>
    </row>
    <row r="98" spans="1:1">
      <c r="A98" s="216"/>
    </row>
    <row r="102" spans="1:1">
      <c r="A102" s="31"/>
    </row>
    <row r="103" spans="1:1">
      <c r="A103" s="216"/>
    </row>
    <row r="104" spans="1:1">
      <c r="A104" s="216"/>
    </row>
    <row r="105" spans="1:1">
      <c r="A105" s="216"/>
    </row>
    <row r="106" spans="1:1">
      <c r="A106" s="216"/>
    </row>
    <row r="107" spans="1:1">
      <c r="A107" s="216"/>
    </row>
    <row r="108" spans="1:1">
      <c r="A108" s="216"/>
    </row>
    <row r="109" spans="1:1">
      <c r="A109" s="216"/>
    </row>
    <row r="110" spans="1:1">
      <c r="A110" s="216"/>
    </row>
    <row r="111" spans="1:1">
      <c r="A111" s="216"/>
    </row>
    <row r="112" spans="1:1">
      <c r="A112" s="216"/>
    </row>
    <row r="113" spans="1:1">
      <c r="A113" s="216"/>
    </row>
    <row r="117" spans="1:1">
      <c r="A117" s="31"/>
    </row>
    <row r="118" spans="1:1">
      <c r="A118" s="216"/>
    </row>
    <row r="119" spans="1:1">
      <c r="A119" s="216"/>
    </row>
    <row r="120" spans="1:1">
      <c r="A120" s="216"/>
    </row>
    <row r="121" spans="1:1">
      <c r="A121" s="216"/>
    </row>
    <row r="122" spans="1:1">
      <c r="A122" s="216"/>
    </row>
    <row r="123" spans="1:1">
      <c r="A123" s="216"/>
    </row>
    <row r="124" spans="1:1">
      <c r="A124" s="216"/>
    </row>
    <row r="125" spans="1:1">
      <c r="A125" s="216"/>
    </row>
    <row r="126" spans="1:1">
      <c r="A126" s="216"/>
    </row>
    <row r="127" spans="1:1">
      <c r="A127" s="216"/>
    </row>
    <row r="128" spans="1:1">
      <c r="A128" s="216"/>
    </row>
    <row r="132" spans="1:1">
      <c r="A132" s="31"/>
    </row>
    <row r="133" spans="1:1">
      <c r="A133" s="216"/>
    </row>
    <row r="134" spans="1:1">
      <c r="A134" s="216"/>
    </row>
    <row r="135" spans="1:1">
      <c r="A135" s="216"/>
    </row>
    <row r="136" spans="1:1">
      <c r="A136" s="216"/>
    </row>
    <row r="137" spans="1:1">
      <c r="A137" s="216"/>
    </row>
    <row r="138" spans="1:1">
      <c r="A138" s="216"/>
    </row>
    <row r="139" spans="1:1">
      <c r="A139" s="216"/>
    </row>
    <row r="140" spans="1:1">
      <c r="A140" s="216"/>
    </row>
    <row r="141" spans="1:1">
      <c r="A141" s="216"/>
    </row>
    <row r="142" spans="1:1">
      <c r="A142" s="216"/>
    </row>
    <row r="143" spans="1:1">
      <c r="A143" s="216"/>
    </row>
    <row r="147" spans="1:1">
      <c r="A147" s="31"/>
    </row>
    <row r="148" spans="1:1">
      <c r="A148" s="216"/>
    </row>
    <row r="149" spans="1:1">
      <c r="A149" s="216"/>
    </row>
    <row r="150" spans="1:1">
      <c r="A150" s="216"/>
    </row>
    <row r="151" spans="1:1">
      <c r="A151" s="216"/>
    </row>
    <row r="152" spans="1:1">
      <c r="A152" s="216"/>
    </row>
    <row r="153" spans="1:1">
      <c r="A153" s="216"/>
    </row>
    <row r="154" spans="1:1">
      <c r="A154" s="216"/>
    </row>
    <row r="155" spans="1:1">
      <c r="A155" s="216"/>
    </row>
    <row r="156" spans="1:1">
      <c r="A156" s="216"/>
    </row>
    <row r="157" spans="1:1">
      <c r="A157" s="216"/>
    </row>
    <row r="158" spans="1:1">
      <c r="A158" s="216"/>
    </row>
  </sheetData>
  <sheetProtection algorithmName="SHA-512" hashValue="KZyKzG8j+j8n8BZ9qfk4NJZXpO0f87bOAPg7ClXScObDv8fcJVMjZGKhGnMiNai4ibVk7kJhlqTCRWtEsMa1pA==" saltValue="tJKcfQ2WmKdEk6Al3YI2iw==" spinCount="100000" sheet="1" objects="1" scenarios="1"/>
  <protectedRanges>
    <protectedRange sqref="E8 E12:E36" name="Range1"/>
    <protectedRange sqref="E9:F9" name="Range1_2_1"/>
  </protectedRanges>
  <mergeCells count="3">
    <mergeCell ref="B1:F1"/>
    <mergeCell ref="B2:F5"/>
    <mergeCell ref="B9:F9"/>
  </mergeCells>
  <dataValidations count="3">
    <dataValidation operator="greaterThanOrEqual" allowBlank="1" showInputMessage="1" showErrorMessage="1" error="Cost per unit" prompt="Cost per unit" sqref="E8 E12:E36" xr:uid="{1FB4B5A0-62A8-46C5-8191-B1F7A3B83A66}"/>
    <dataValidation operator="greaterThanOrEqual" allowBlank="1" showInputMessage="1" showErrorMessage="1" error="Cost per unit" prompt="Enter # of items needed." sqref="F9" xr:uid="{BFF1A8E0-344F-4905-8074-DD9C36334489}"/>
    <dataValidation type="list" operator="greaterThanOrEqual" allowBlank="1" showInputMessage="1" showErrorMessage="1" error="Cost per unit" sqref="E9" xr:uid="{021DF687-4C6E-4093-9D74-FC4685099B87}">
      <formula1>$H$10:$H$10</formula1>
    </dataValidation>
  </dataValidations>
  <pageMargins left="0.25" right="0.25" top="0.75" bottom="0.75" header="0.3" footer="0.3"/>
  <pageSetup scale="70" orientation="landscape" r:id="rId1"/>
  <headerFooter scaleWithDoc="0">
    <oddHeader>&amp;CAttachment A</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D12FB56-DDE2-4010-ACB4-EF27007D031B}">
          <x14:formula1>
            <xm:f>'Budget Summary'!$C$32:$G$32</xm:f>
          </x14:formula1>
          <xm:sqref>C12:C36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91effe1-71ed-4fb6-9e64-44cf3223fcfb" xsi:nil="true"/>
    <lcf76f155ced4ddcb4097134ff3c332f xmlns="ccc86b25-d00f-4988-8ca2-4a418d2cdca0">
      <Terms xmlns="http://schemas.microsoft.com/office/infopath/2007/PartnerControls"/>
    </lcf76f155ced4ddcb4097134ff3c332f>
    <MigrationSourceURL xmlns="ccc86b25-d00f-4988-8ca2-4a418d2cdca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586E725A6B8E4DAABDD418F16ECF24" ma:contentTypeVersion="21" ma:contentTypeDescription="Create a new document." ma:contentTypeScope="" ma:versionID="fcba12fbbd5776af66789613af3affd8">
  <xsd:schema xmlns:xsd="http://www.w3.org/2001/XMLSchema" xmlns:xs="http://www.w3.org/2001/XMLSchema" xmlns:p="http://schemas.microsoft.com/office/2006/metadata/properties" xmlns:ns2="ccc86b25-d00f-4988-8ca2-4a418d2cdca0" xmlns:ns3="f91effe1-71ed-4fb6-9e64-44cf3223fcfb" xmlns:ns4="7cb8e99d-f9c1-4de8-a2a4-3a99c85817e1" targetNamespace="http://schemas.microsoft.com/office/2006/metadata/properties" ma:root="true" ma:fieldsID="46b62f2821833ab55dc4dcefff860f16" ns2:_="" ns3:_="" ns4:_="">
    <xsd:import namespace="ccc86b25-d00f-4988-8ca2-4a418d2cdca0"/>
    <xsd:import namespace="f91effe1-71ed-4fb6-9e64-44cf3223fcfb"/>
    <xsd:import namespace="7cb8e99d-f9c1-4de8-a2a4-3a99c85817e1"/>
    <xsd:element name="properties">
      <xsd:complexType>
        <xsd:sequence>
          <xsd:element name="documentManagement">
            <xsd:complexType>
              <xsd:all>
                <xsd:element ref="ns2:MigrationSourceURL" minOccurs="0"/>
                <xsd:element ref="ns3:SharedWithUsers" minOccurs="0"/>
                <xsd:element ref="ns3:SharedWithDetails" minOccurs="0"/>
                <xsd:element ref="ns4:LastSharedByUser" minOccurs="0"/>
                <xsd:element ref="ns4:LastSharedByTime" minOccurs="0"/>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c86b25-d00f-4988-8ca2-4a418d2cdca0" elementFormDefault="qualified">
    <xsd:import namespace="http://schemas.microsoft.com/office/2006/documentManagement/types"/>
    <xsd:import namespace="http://schemas.microsoft.com/office/infopath/2007/PartnerControls"/>
    <xsd:element name="MigrationSourceURL" ma:index="8" nillable="true" ma:displayName="MigrationSourceURL" ma:internalName="MigrationSourceURL">
      <xsd:simpleType>
        <xsd:restriction base="dms:Note">
          <xsd:maxLength value="255"/>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83964783-86f9-4726-932a-cb54086ffe3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1effe1-71ed-4fb6-9e64-44cf3223fcfb"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TaxCatchAll" ma:index="26" nillable="true" ma:displayName="Taxonomy Catch All Column" ma:hidden="true" ma:list="{d557845d-f829-436d-ae5d-47e40b406e38}" ma:internalName="TaxCatchAll" ma:showField="CatchAllData" ma:web="f91effe1-71ed-4fb6-9e64-44cf3223fc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b8e99d-f9c1-4de8-a2a4-3a99c85817e1" elementFormDefault="qualified">
    <xsd:import namespace="http://schemas.microsoft.com/office/2006/documentManagement/types"/>
    <xsd:import namespace="http://schemas.microsoft.com/office/infopath/2007/PartnerControls"/>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5C7FA6-4E64-4800-A8BE-7887F2784A80}"/>
</file>

<file path=customXml/itemProps2.xml><?xml version="1.0" encoding="utf-8"?>
<ds:datastoreItem xmlns:ds="http://schemas.openxmlformats.org/officeDocument/2006/customXml" ds:itemID="{659C59D0-D31E-4A50-9A15-090F64AB1B74}"/>
</file>

<file path=customXml/itemProps3.xml><?xml version="1.0" encoding="utf-8"?>
<ds:datastoreItem xmlns:ds="http://schemas.openxmlformats.org/officeDocument/2006/customXml" ds:itemID="{362F6F25-3713-46E3-B4A5-AB6DDE3A3B5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Hale</dc:creator>
  <cp:keywords/>
  <dc:description/>
  <cp:lastModifiedBy/>
  <cp:revision/>
  <dcterms:created xsi:type="dcterms:W3CDTF">2022-08-16T20:10:18Z</dcterms:created>
  <dcterms:modified xsi:type="dcterms:W3CDTF">2024-08-05T13:59:39Z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0x0101007B5974F27E7E384B903EA5512CA8BA95</vt:lpwstr>
  </property>
  <property fmtid="{D5CDD505-2E9C-101B-9397-08002B2CF9AE}" pid="4" name="MediaServiceImageTags">
    <vt:lpwstr/>
  </property>
</Properties>
</file>